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 2023\DOKUMEN UNTUK BPK RI - DISBUDPORA TA. 2022\"/>
    </mc:Choice>
  </mc:AlternateContent>
  <bookViews>
    <workbookView xWindow="0" yWindow="0" windowWidth="19200" windowHeight="6930"/>
  </bookViews>
  <sheets>
    <sheet name="SPK" sheetId="6" r:id="rId1"/>
  </sheets>
  <definedNames>
    <definedName name="_xlnm.Print_Area" localSheetId="0">SPK!$A$1:$Z$108</definedName>
  </definedNames>
  <calcPr calcId="162913"/>
</workbook>
</file>

<file path=xl/calcChain.xml><?xml version="1.0" encoding="utf-8"?>
<calcChain xmlns="http://schemas.openxmlformats.org/spreadsheetml/2006/main">
  <c r="R99" i="6" l="1"/>
  <c r="U99" i="6" s="1"/>
  <c r="R98" i="6"/>
  <c r="U98" i="6" s="1"/>
  <c r="R97" i="6"/>
  <c r="U97" i="6" s="1"/>
  <c r="R51" i="6"/>
  <c r="U51" i="6" s="1"/>
  <c r="R50" i="6"/>
  <c r="U50" i="6" s="1"/>
  <c r="R47" i="6" l="1"/>
  <c r="R46" i="6"/>
  <c r="U46" i="6" s="1"/>
  <c r="R45" i="6"/>
  <c r="R44" i="6"/>
  <c r="U44" i="6" s="1"/>
  <c r="R43" i="6"/>
  <c r="U43" i="6" s="1"/>
  <c r="R42" i="6"/>
  <c r="R41" i="6"/>
  <c r="U41" i="6" s="1"/>
  <c r="R40" i="6"/>
  <c r="R39" i="6"/>
  <c r="R49" i="6" l="1"/>
  <c r="U49" i="6" s="1"/>
  <c r="R48" i="6"/>
  <c r="U48" i="6" s="1"/>
  <c r="U47" i="6"/>
  <c r="R38" i="6"/>
  <c r="U38" i="6" s="1"/>
  <c r="R37" i="6"/>
  <c r="U37" i="6" s="1"/>
  <c r="H96" i="6"/>
  <c r="R96" i="6" s="1"/>
  <c r="U96" i="6" s="1"/>
  <c r="R36" i="6" l="1"/>
  <c r="U36" i="6" s="1"/>
  <c r="R35" i="6"/>
  <c r="U35" i="6" s="1"/>
  <c r="R34" i="6" l="1"/>
  <c r="U34" i="6" s="1"/>
  <c r="R33" i="6"/>
  <c r="U33" i="6" s="1"/>
  <c r="R73" i="6"/>
  <c r="U73" i="6" s="1"/>
  <c r="R72" i="6"/>
  <c r="U72" i="6" s="1"/>
  <c r="U40" i="6"/>
  <c r="R71" i="6"/>
  <c r="U71" i="6" s="1"/>
  <c r="R95" i="6"/>
  <c r="U95" i="6" s="1"/>
  <c r="R94" i="6"/>
  <c r="R93" i="6"/>
  <c r="U93" i="6" s="1"/>
  <c r="R92" i="6"/>
  <c r="U92" i="6" s="1"/>
  <c r="R91" i="6"/>
  <c r="U91" i="6" s="1"/>
  <c r="R90" i="6"/>
  <c r="U90" i="6" s="1"/>
  <c r="R89" i="6"/>
  <c r="U89" i="6" s="1"/>
  <c r="R88" i="6"/>
  <c r="U88" i="6" s="1"/>
  <c r="R87" i="6"/>
  <c r="U87" i="6" s="1"/>
  <c r="R86" i="6"/>
  <c r="U86" i="6" s="1"/>
  <c r="R85" i="6"/>
  <c r="U85" i="6" s="1"/>
  <c r="R84" i="6"/>
  <c r="U84" i="6" s="1"/>
  <c r="R83" i="6"/>
  <c r="U83" i="6" s="1"/>
  <c r="R82" i="6"/>
  <c r="U82" i="6" s="1"/>
  <c r="R81" i="6"/>
  <c r="U81" i="6" s="1"/>
  <c r="R80" i="6"/>
  <c r="U80" i="6" s="1"/>
  <c r="R79" i="6"/>
  <c r="U79" i="6" s="1"/>
  <c r="R78" i="6"/>
  <c r="U78" i="6" s="1"/>
  <c r="R77" i="6"/>
  <c r="R76" i="6"/>
  <c r="U76" i="6" s="1"/>
  <c r="R75" i="6"/>
  <c r="U75" i="6" s="1"/>
  <c r="R74" i="6"/>
  <c r="U74" i="6" s="1"/>
  <c r="U39" i="6"/>
  <c r="U42" i="6"/>
  <c r="U77" i="6"/>
  <c r="U45" i="6"/>
  <c r="R70" i="6"/>
  <c r="U70" i="6" s="1"/>
  <c r="R32" i="6"/>
  <c r="U32" i="6" s="1"/>
  <c r="R31" i="6"/>
  <c r="U31" i="6" s="1"/>
  <c r="U94" i="6" l="1"/>
  <c r="R69" i="6" l="1"/>
  <c r="U69" i="6" s="1"/>
  <c r="R30" i="6"/>
  <c r="U30" i="6" s="1"/>
  <c r="R29" i="6"/>
  <c r="U29" i="6" s="1"/>
  <c r="R28" i="6"/>
  <c r="U28" i="6" s="1"/>
  <c r="R68" i="6"/>
  <c r="U68" i="6" s="1"/>
  <c r="R23" i="6"/>
  <c r="U23" i="6" s="1"/>
  <c r="R67" i="6"/>
  <c r="U67" i="6" s="1"/>
  <c r="R66" i="6"/>
  <c r="U66" i="6" s="1"/>
  <c r="R27" i="6"/>
  <c r="U27" i="6" s="1"/>
  <c r="R26" i="6"/>
  <c r="U26" i="6" s="1"/>
  <c r="R65" i="6"/>
  <c r="U65" i="6" s="1"/>
  <c r="R64" i="6"/>
  <c r="U64" i="6" s="1"/>
  <c r="R63" i="6"/>
  <c r="U63" i="6" s="1"/>
  <c r="R62" i="6" l="1"/>
  <c r="U62" i="6" s="1"/>
  <c r="R25" i="6"/>
  <c r="U25" i="6" s="1"/>
  <c r="R24" i="6"/>
  <c r="U24" i="6" s="1"/>
  <c r="R61" i="6"/>
  <c r="U61" i="6" s="1"/>
  <c r="R16" i="6"/>
  <c r="R18" i="6"/>
  <c r="R17" i="6"/>
  <c r="R20" i="6"/>
  <c r="U20" i="6" s="1"/>
  <c r="R19" i="6"/>
  <c r="U19" i="6" s="1"/>
  <c r="R22" i="6"/>
  <c r="U22" i="6" s="1"/>
  <c r="R21" i="6"/>
  <c r="U21" i="6" s="1"/>
  <c r="R60" i="6"/>
  <c r="U60" i="6" s="1"/>
  <c r="R59" i="6"/>
  <c r="R58" i="6"/>
  <c r="R57" i="6"/>
  <c r="U57" i="6" s="1"/>
  <c r="U56" i="6"/>
  <c r="R55" i="6" l="1"/>
  <c r="R54" i="6" l="1"/>
  <c r="R100" i="6" s="1"/>
  <c r="U100" i="6" s="1"/>
  <c r="R15" i="6"/>
  <c r="R52" i="6" s="1"/>
  <c r="X16" i="6"/>
  <c r="U52" i="6" s="1"/>
</calcChain>
</file>

<file path=xl/sharedStrings.xml><?xml version="1.0" encoding="utf-8"?>
<sst xmlns="http://schemas.openxmlformats.org/spreadsheetml/2006/main" count="1509" uniqueCount="538">
  <si>
    <t>Tanggal</t>
  </si>
  <si>
    <t>Nomor</t>
  </si>
  <si>
    <t>No. Urut</t>
  </si>
  <si>
    <t>Waktu Penyelesaian</t>
  </si>
  <si>
    <t xml:space="preserve">Fisik             </t>
  </si>
  <si>
    <t xml:space="preserve">Keuangan             </t>
  </si>
  <si>
    <t>Rp</t>
  </si>
  <si>
    <t>%</t>
  </si>
  <si>
    <t>BELANJA MODAL</t>
  </si>
  <si>
    <t>BELANJA BARANG/JASA</t>
  </si>
  <si>
    <t>Mengetahui,</t>
  </si>
  <si>
    <t>Pengguna Anggaran</t>
  </si>
  <si>
    <t>Bendahara Pengeluaran</t>
  </si>
  <si>
    <t>Daftar Pelaksanaan Pembelian/Pengadaan Belanja Modal dan Belanja Barang/Jasa</t>
  </si>
  <si>
    <t>Nama Kontraktor</t>
  </si>
  <si>
    <t>No. Kontrak</t>
  </si>
  <si>
    <t>Tgl Kontrak</t>
  </si>
  <si>
    <t>Nilai Kontrak/SPK (Rp)</t>
  </si>
  <si>
    <t>Uraian Kontrak</t>
  </si>
  <si>
    <t>Jumlah (Rp)</t>
  </si>
  <si>
    <t>MAK</t>
  </si>
  <si>
    <t>No.</t>
  </si>
  <si>
    <t>Tgl.</t>
  </si>
  <si>
    <t>Tgl Mulai</t>
  </si>
  <si>
    <t>Tgl Selesai</t>
  </si>
  <si>
    <t>Baik Yang Sudah Dibayarkan Maupun Belum Dibayarkan</t>
  </si>
  <si>
    <t>Lampiran 3</t>
  </si>
  <si>
    <t>Realisasi</t>
  </si>
  <si>
    <t>Metode Pemilihan</t>
  </si>
  <si>
    <t>Pagu Anggaran</t>
  </si>
  <si>
    <t>Sumber Dana</t>
  </si>
  <si>
    <t>PHO</t>
  </si>
  <si>
    <t>Waktu (hari)</t>
  </si>
  <si>
    <t>Tahun Anggaran 2022</t>
  </si>
  <si>
    <t>Keterangan (Lokasi Kecamatan)</t>
  </si>
  <si>
    <t>SP2D 1</t>
  </si>
  <si>
    <t>SP2D 2</t>
  </si>
  <si>
    <t>027/2439.11a/Disbudpora</t>
  </si>
  <si>
    <t>CV. BERKAH JAYA BUANA</t>
  </si>
  <si>
    <t>Belanja Alat / Bahan Untuk Kegiatan Kantor - Perlengkapan Pendukung Olahraga (Atletik)</t>
  </si>
  <si>
    <t>6 Hari</t>
  </si>
  <si>
    <t>027/BAST-2514.2/Disbudpora/2022</t>
  </si>
  <si>
    <t>027/2439.6a/Disbudpora</t>
  </si>
  <si>
    <t>Belanja Alat / Bahan Untuk Kegiatan Kantor - Perlengkapan Pendukung Olahraga (Balap Sepeda)</t>
  </si>
  <si>
    <t>7 Hari</t>
  </si>
  <si>
    <t>027/BAST-2514.14/Disbudpora/2022</t>
  </si>
  <si>
    <t>027/2439.5a/Disbudpora</t>
  </si>
  <si>
    <t>Belanja Alat / Bahan Untuk Kegiatan Kantor - Perlengkapan Pendukung Olahraga (Sepakbola)</t>
  </si>
  <si>
    <t>027/BAST-2503.7/Disbudpora/2022</t>
  </si>
  <si>
    <t>027/2439.3a/Disbudpora</t>
  </si>
  <si>
    <t>Belanja Modal Peralatan Olahraga Lainnya (Atletik)</t>
  </si>
  <si>
    <t>027/BAST-2514.6/Disbudpora/2022</t>
  </si>
  <si>
    <t>Belanja Modal Peralatan Olahraga Lainnya (Balap Sepeda)</t>
  </si>
  <si>
    <t>027/BAST-2514.15/Disbudpora/2022</t>
  </si>
  <si>
    <t>027/2460.1/Disbudpora</t>
  </si>
  <si>
    <t>Belanja Modal Peralatan Olahraga Lainnya (Petaque)</t>
  </si>
  <si>
    <t xml:space="preserve">5 Har </t>
  </si>
  <si>
    <t>027/BAST-2514.18/Disbudpora/2022</t>
  </si>
  <si>
    <t>027/2476.1/Disbudpora</t>
  </si>
  <si>
    <t>Belanja Modal Peralatan Olahraga Lainnya (Sepakbola)</t>
  </si>
  <si>
    <t>027/BAST-2514.3/Disbudpora/2022</t>
  </si>
  <si>
    <t>027/2477.1/Disbudpora</t>
  </si>
  <si>
    <t>Belanja Modal Peralatan Olahraga Lainnya (Soft Tenis)</t>
  </si>
  <si>
    <t>5 Hari</t>
  </si>
  <si>
    <t>027/BAST-2514.16/Disbudpora/2022</t>
  </si>
  <si>
    <t>027/2439.1/Disbudpora</t>
  </si>
  <si>
    <t>Belanja Modal Peralatan Olahraga Lainnya (Wushu)</t>
  </si>
  <si>
    <t>027/2514.10/Disbudpora/2022</t>
  </si>
  <si>
    <t>Belanja Alat / Bahan Untuk Kegiatan Kantor - Perlengkapan Pendukung Olahraga (Petanque)</t>
  </si>
  <si>
    <t>027/BAST-2514.8/Disbudpora/2022</t>
  </si>
  <si>
    <t>027/2485/Disbudpora</t>
  </si>
  <si>
    <t>Belanja Sewa Peralatan dan Mesin</t>
  </si>
  <si>
    <t>16 Hari</t>
  </si>
  <si>
    <t>027/BAST-2670/Disbudpora/2022</t>
  </si>
  <si>
    <t>027/2439.8a/Disbudpora</t>
  </si>
  <si>
    <t>Belanja Alat / Bahan Untuk Kegiatan Kantor - Perlengkapan Pendukung Olahraga (Soft Tenis)</t>
  </si>
  <si>
    <t>027/BAST-2500/Disbudpora/2022</t>
  </si>
  <si>
    <t>Belanja Alat / Bahan Untuk Kegiatan Kantor - Perlengkapan Pendukung Olahraga (Tenis Meja)</t>
  </si>
  <si>
    <t>027/BAST-2502/Disbudpora/2022</t>
  </si>
  <si>
    <t>027/2439.11/Disbudpora</t>
  </si>
  <si>
    <t>Belanja Alat / Bahan Untuk Kegiatan Kantor - Perlengkapan Pendukung Olahraga (Wushu)</t>
  </si>
  <si>
    <t>027/2415.124/Disbudpora/2022</t>
  </si>
  <si>
    <t>Belanja Pakaian Olahraga (Handuk)</t>
  </si>
  <si>
    <t>027/2083.1/DISBUDPORA/2022</t>
  </si>
  <si>
    <t>CV. ENAM BELAS KREATIF</t>
  </si>
  <si>
    <t>027/BA.2513/Disbudpora/2022</t>
  </si>
  <si>
    <t>027/2439.14/DISBUDPORA/2022</t>
  </si>
  <si>
    <t>Belanja Pakaian Olahraga (Kaos Kaki)</t>
  </si>
  <si>
    <t>027/BA.2514/Disbudpora/2022</t>
  </si>
  <si>
    <t>027/2445.a/DISBUDPORA/2022</t>
  </si>
  <si>
    <t>CV. FAUZI JAYA</t>
  </si>
  <si>
    <t>Belanja Makanan dan Minuman Aktivitas Lapangan (PORPROV Luar Kabupaten Ciamis)</t>
  </si>
  <si>
    <t>18 Hari</t>
  </si>
  <si>
    <t>027/12660.7/Disbudpora/2022</t>
  </si>
  <si>
    <t>027/2478/Disbudpora</t>
  </si>
  <si>
    <t>CV. PINASTHIKA CREATIVE</t>
  </si>
  <si>
    <t>39 hari</t>
  </si>
  <si>
    <t>027/BAST-2660.6/Disbudpora/2022</t>
  </si>
  <si>
    <t>027/2488.a/Disbudpora</t>
  </si>
  <si>
    <t>CV. PINGUIN DATA SOLUSINDO</t>
  </si>
  <si>
    <t>Belanja Modal Komputer Unit Lainnya (Laptop)</t>
  </si>
  <si>
    <t>027/BAST-2556.6/Disbudpora/2022</t>
  </si>
  <si>
    <t>027/2495.a/Disbudpora</t>
  </si>
  <si>
    <t>Belanja Modal Peralatan Komputer Lainnya (Printer)</t>
  </si>
  <si>
    <t>027/BAST-2556.4/Disbudpora/2022</t>
  </si>
  <si>
    <t>027/2439.33/DISBUDPORA/2022</t>
  </si>
  <si>
    <t>CV. SAGALUH</t>
  </si>
  <si>
    <t>10 Hari</t>
  </si>
  <si>
    <t>027/BA.2503.1/Disbudpora/2022</t>
  </si>
  <si>
    <t>027/2439.21/DISBUDPORA/2022</t>
  </si>
  <si>
    <t xml:space="preserve">CV. TARUNA GALUH UTAMA </t>
  </si>
  <si>
    <t>027/BA.2544/Disbudpora/2022</t>
  </si>
  <si>
    <t>027/2227/DISBUDPORA/2022</t>
  </si>
  <si>
    <t>CV. KIRATA</t>
  </si>
  <si>
    <t>Belanja Pakaian Olahraga ( Tas Slempang dan Travel Bag )</t>
  </si>
  <si>
    <t>027/BAST. 2510/Disbudpora/2022</t>
  </si>
  <si>
    <t>027/2458.1/Disbudpora</t>
  </si>
  <si>
    <t>IMAGINE PROMOSINDO</t>
  </si>
  <si>
    <t>Belanja Sewa Peralatan Olahraga Lainnya (Giant Cauldron) / Jasa Event Organizer Event Torch Relay</t>
  </si>
  <si>
    <t>9 Hari</t>
  </si>
  <si>
    <t>027/BAST-2566.21/Disbudpora/2022</t>
  </si>
  <si>
    <t>027/2115-DISBUDPORA/2022</t>
  </si>
  <si>
    <t>MNO TIGA BERSAUDARA</t>
  </si>
  <si>
    <t>Belanja Pakaian Olahraga ( Topi / Tutup Kepala )</t>
  </si>
  <si>
    <t>36 Hari</t>
  </si>
  <si>
    <t>027/BAST. 2368/Disbudpora/2022</t>
  </si>
  <si>
    <t>027/2439.10-DISBUDPORA/2022</t>
  </si>
  <si>
    <t>Belanja Alat/Bahan Untuk Kegiatan Kantor-Perabot Kantor (Kebutuhan PORPROV)</t>
  </si>
  <si>
    <t>027/BAST. 2540/Disbudpora/2022</t>
  </si>
  <si>
    <t xml:space="preserve">Nama Perangkat Daerah : DINAS KEBUDAYAAN KEPEMUDAAN DAN OLAHRAGA </t>
  </si>
  <si>
    <t>Kode Perangkat Daerah : 2.19.2.22.0.00.01</t>
  </si>
  <si>
    <t>Tender</t>
  </si>
  <si>
    <t>Penunjukan Langsung</t>
  </si>
  <si>
    <t>e-katalog</t>
  </si>
  <si>
    <t xml:space="preserve">PT. TATA KREASINDO JAYA </t>
  </si>
  <si>
    <t>Belanja Modal Bangunan Gedung Tempat Olahraga :  Pembangunan Stadion Atletik Lanjutan 1</t>
  </si>
  <si>
    <t>027/16/PPK-BUDPORA/2021</t>
  </si>
  <si>
    <t>08 Juli 2021</t>
  </si>
  <si>
    <t>04 Des 2021</t>
  </si>
  <si>
    <t>150 hari</t>
  </si>
  <si>
    <t>027/43/PPK-BUDPORA/2021</t>
  </si>
  <si>
    <t>28 Des 2021</t>
  </si>
  <si>
    <t>17 Jan 2022</t>
  </si>
  <si>
    <t>931/003916/LS/ 2021</t>
  </si>
  <si>
    <t>931/000083/LS/ 2022</t>
  </si>
  <si>
    <t>09 Nov 2021</t>
  </si>
  <si>
    <t>Kel. Linggasari Kec. Ciamis</t>
  </si>
  <si>
    <t>-</t>
  </si>
  <si>
    <t>931/000084/LS/ 2022</t>
  </si>
  <si>
    <t>027/21/DISBUDPORA/2021</t>
  </si>
  <si>
    <t>CV. PRATAMA PRIMA</t>
  </si>
  <si>
    <t>Belanja Modal Bangunan Gedung Tempat Olahraga :  Pengawasan Pembangunan Stadion Atlektik Lanjutan I</t>
  </si>
  <si>
    <t>027/2236/BA.STP/DISBUDPORA</t>
  </si>
  <si>
    <t>29 Des 2021</t>
  </si>
  <si>
    <t>30 Aguts 2021</t>
  </si>
  <si>
    <t>931/000085/LS/ 2022</t>
  </si>
  <si>
    <t>027/423/DISBUDPORA/2022</t>
  </si>
  <si>
    <t>09 Maret 2022</t>
  </si>
  <si>
    <t>CV. KIAN PRATAMA</t>
  </si>
  <si>
    <t>Belanja Modal Bangunan Terbuka Pembangunan Gapura Situs Gandoang Warnasigra</t>
  </si>
  <si>
    <t>23 April 2022</t>
  </si>
  <si>
    <t>10 Maret 2022</t>
  </si>
  <si>
    <t>43 hari</t>
  </si>
  <si>
    <t>207/BA.684.4/DISBUDPORA/2022</t>
  </si>
  <si>
    <t>01 April 2021</t>
  </si>
  <si>
    <t>931/001337/LS/ 2022</t>
  </si>
  <si>
    <t>027/676-BAST/Disbudpora/2022</t>
  </si>
  <si>
    <t>14 April 2021</t>
  </si>
  <si>
    <t>931/002412/LS/ 2022</t>
  </si>
  <si>
    <t>28 Juni 2022</t>
  </si>
  <si>
    <t>22 April 2022</t>
  </si>
  <si>
    <t>027/145/DISBUDPORA/2022</t>
  </si>
  <si>
    <t>25 Jan 2022</t>
  </si>
  <si>
    <t>PT. NIRWASITA TUJUH KAYANA</t>
  </si>
  <si>
    <t xml:space="preserve">Belanja Jasa Tenaga Administrasi dan Kebersihan </t>
  </si>
  <si>
    <t>01 Peb 2022</t>
  </si>
  <si>
    <t>31 Des 2022</t>
  </si>
  <si>
    <t>334 hari</t>
  </si>
  <si>
    <t>pencairan tiap bulan</t>
  </si>
  <si>
    <t>027/190.13/DISBUDPORA dan 027/3228/Disbudpora/2022</t>
  </si>
  <si>
    <t>31 Jan 2022 dan 26 Des 2022</t>
  </si>
  <si>
    <t>027/437/DISBUDPORA/2022</t>
  </si>
  <si>
    <t>11 Maret 2022</t>
  </si>
  <si>
    <t>CV. SIMPOER MAS</t>
  </si>
  <si>
    <t>DAU - Perubahan APBD Kab. Ciamis TA. 2022</t>
  </si>
  <si>
    <t>DAU-APBD Murni Kab. Ciamis TA. 2022</t>
  </si>
  <si>
    <t>Belanja Modal Bangunan Gedung Kantor - Pengecatan Bangunan Gedung Kesenian</t>
  </si>
  <si>
    <t>24 April 2022</t>
  </si>
  <si>
    <t>45 hari</t>
  </si>
  <si>
    <t>027/BAST-719/Disbudpora/2022</t>
  </si>
  <si>
    <t>20  April 2022</t>
  </si>
  <si>
    <t>931/001366/LS/ 2022</t>
  </si>
  <si>
    <t>25 April 2022</t>
  </si>
  <si>
    <t>027/BAST-1266/DISBUDPORA/2022</t>
  </si>
  <si>
    <t>01 Juli 2022</t>
  </si>
  <si>
    <t>931/003016/LS/ 2022</t>
  </si>
  <si>
    <t>02 Agust 2022</t>
  </si>
  <si>
    <t>027/681/DISBUDPORA/2022</t>
  </si>
  <si>
    <t>13 April 2022</t>
  </si>
  <si>
    <t>CV. GALUH WIJAYA MUKTI</t>
  </si>
  <si>
    <t>Kec. Sindangkasih</t>
  </si>
  <si>
    <t>Belanja Alat / Bahan Untuk Kegiatan Kantor - Alat Tulis Kantor, Perabot Kantor : Bantal, Rak, Handuk, Ranjang, Sprei, Vertical Blind</t>
  </si>
  <si>
    <t>27 April 2022</t>
  </si>
  <si>
    <t>14 hari</t>
  </si>
  <si>
    <t>027/BAST.723/Disbudpora/2022</t>
  </si>
  <si>
    <t>20 April 2022</t>
  </si>
  <si>
    <t>26 April 2022</t>
  </si>
  <si>
    <t>027/440/DISBUDPORA/2022</t>
  </si>
  <si>
    <t>CV. MEGA PERKASA</t>
  </si>
  <si>
    <t>Belanja Alat / Bahan Untuk Kegiatan Kantor - Alat Tulis Kantor, Bahan Komputer</t>
  </si>
  <si>
    <t>31 Maret 2022</t>
  </si>
  <si>
    <t>20 hari</t>
  </si>
  <si>
    <t>027/616-Disbudpora/2022</t>
  </si>
  <si>
    <t>04 April 2022</t>
  </si>
  <si>
    <t>11 April 2022</t>
  </si>
  <si>
    <t>027/277/DISBUDPORA/2022</t>
  </si>
  <si>
    <t>16 Peb 2022</t>
  </si>
  <si>
    <t xml:space="preserve">CV. MULTI KARYA DINAMIKA </t>
  </si>
  <si>
    <t>Pengadaan Langsung</t>
  </si>
  <si>
    <t>Belanja Pemeliharaan Bangunan Gedung, Bangunan Gedung Tempat Kerja, Bangunan Gedung Kantor (Pemeliharaan Rumput Stadion Ciamis)</t>
  </si>
  <si>
    <t>319 hari</t>
  </si>
  <si>
    <t>01/BA-MKD/XI/2022 dan 11/BA-MKD/XI/2022</t>
  </si>
  <si>
    <t>10 Peb 2022 dan14 Nov 2022</t>
  </si>
  <si>
    <t>027/235/DISBUDPORA/2022</t>
  </si>
  <si>
    <t>09  Peb 2022</t>
  </si>
  <si>
    <t>CV. BALE KIDANG KENCANA</t>
  </si>
  <si>
    <t>Belanja Makanan dan Minuman Aktivitas Lapangan ( Marching Band "Gema Galuh" Kab. Ciamis)</t>
  </si>
  <si>
    <t>312 hari</t>
  </si>
  <si>
    <t>027/3051-BAST/2022</t>
  </si>
  <si>
    <t>12 Des 2022</t>
  </si>
  <si>
    <t>027/692/DISBUDPORA/2022</t>
  </si>
  <si>
    <t>14 April 2022</t>
  </si>
  <si>
    <t>CV. MUTIARA ABADI</t>
  </si>
  <si>
    <t>Belanja Alat / Bahan Untuk Kegiatan Kantor - Alat Listrik</t>
  </si>
  <si>
    <t>28 April 2022</t>
  </si>
  <si>
    <t>027/BAST.723.4/Disbudpora/2022</t>
  </si>
  <si>
    <t>027/596.2/DISBUDPORA/2022</t>
  </si>
  <si>
    <t>Belanja Modal Alat Pendingin - Air Conditioning</t>
  </si>
  <si>
    <t>21 hari</t>
  </si>
  <si>
    <t>027/BAST737.2-Disbudpora/2022</t>
  </si>
  <si>
    <t>931/001452/LS/ 2022</t>
  </si>
  <si>
    <t>027/689/DISBUDPORA/2022</t>
  </si>
  <si>
    <t>Belanja Modal Bangunan Gedung Kantor - Pekerjaan Pengecatan Free Style BMX</t>
  </si>
  <si>
    <t>28 Mei 2022</t>
  </si>
  <si>
    <t>027/831-Disbudpora/2022</t>
  </si>
  <si>
    <t>11 Mei 2022</t>
  </si>
  <si>
    <t>931/001686/LS/ 2022</t>
  </si>
  <si>
    <t>19 Mei 2022</t>
  </si>
  <si>
    <t>027/670/DISBUDPORA/2022</t>
  </si>
  <si>
    <t>12 April 2022</t>
  </si>
  <si>
    <t>Belanja Pakaian Olahraga ( Marching Band "Gema Galuh" Kab. Ciamis)</t>
  </si>
  <si>
    <t>30 hari</t>
  </si>
  <si>
    <t>027/811.a-BAST/Disbudpora 2022</t>
  </si>
  <si>
    <t>10 Mei 2022</t>
  </si>
  <si>
    <t>08 Juni 2022</t>
  </si>
  <si>
    <t>027/747/DISBUDPORA/2022</t>
  </si>
  <si>
    <t>CV. GUNUNG AGUNG BERSAUDARA</t>
  </si>
  <si>
    <t>Pengadaan Sarana dan Prasarana Gedung Kantor atau Bangunan Lainnya - Belanja Modal Mebel</t>
  </si>
  <si>
    <t>17 Mei 2022</t>
  </si>
  <si>
    <t>23 hari</t>
  </si>
  <si>
    <t>027/BAST.978/Disbudpora/2022</t>
  </si>
  <si>
    <t>31 Mei 2022</t>
  </si>
  <si>
    <t>931/002171/LS/ 2022</t>
  </si>
  <si>
    <t>10 Juni 2022</t>
  </si>
  <si>
    <t>027/1022/DISBUDPORA/2022</t>
  </si>
  <si>
    <t>06 Juni 2022</t>
  </si>
  <si>
    <t>CV. ASJAD AZZA</t>
  </si>
  <si>
    <t xml:space="preserve">Pengadaan Sarana dan Prasarana Ged. Kantor atau Bangunan Lainnya - Belanja Modal Alat Penyimpanan Perlengkapan Kantor  - </t>
  </si>
  <si>
    <t>05 Juli 2022</t>
  </si>
  <si>
    <t>027/BAST.010/AA.025/Disbudpora/2022</t>
  </si>
  <si>
    <t>931/002543/LS/ 2022</t>
  </si>
  <si>
    <t>027/1019/DISBUDPORA/2022</t>
  </si>
  <si>
    <t>CV. ARSEKAP KONSULTAN</t>
  </si>
  <si>
    <t>Pemeliharaan / Rehabilitasi Gedung Kantor dan Bangunan lainnya - Perencanaan Pengecatan Lapang Tenis Indoor</t>
  </si>
  <si>
    <t>027/BAST-1295/Disbudpora/2022</t>
  </si>
  <si>
    <t>027/1016/DISBUDPORA/2022</t>
  </si>
  <si>
    <t>Pemeliharaan / Rehabilitasi Gedung Kantor dan Bangunan lainnya - Perencanaan Pemeliharaan dan Pengecatan Gedung Galuh Taruna/GGT</t>
  </si>
  <si>
    <t>027/1013/DISBUDPORA/2022</t>
  </si>
  <si>
    <t>Pemeliharaan / Rehabilitasi Gedung Kantor dan Bangunan lainnya - Perencanaan Pemasangan Partisi Ruang Ganti Pemain Stadion Galuh</t>
  </si>
  <si>
    <t>027/1010/DISBUDPORA/2022</t>
  </si>
  <si>
    <t>Pemeliharaan / Rehabilitasi Gedung Kantor dan Bangunan lainnya - Perencanaan Pemeliharaan Bangunan Gudang dan Kantor DISBUDPORA</t>
  </si>
  <si>
    <t>027/1033/DISBUDPORA/2022</t>
  </si>
  <si>
    <t>09 Juni 2022</t>
  </si>
  <si>
    <t>CV. RAKA PUTRA PRATAMA</t>
  </si>
  <si>
    <t>Belanja Modal Bangunan Gedung Kantor - Pembangunan Taman Stadion Atletik</t>
  </si>
  <si>
    <t>23 Juli 2022</t>
  </si>
  <si>
    <t>027/BAST-1343/Disbudpora/2022</t>
  </si>
  <si>
    <t>12 Juli 2022</t>
  </si>
  <si>
    <t>931/003022/LS/ 2022</t>
  </si>
  <si>
    <t>03 Agust 2022</t>
  </si>
  <si>
    <t>027/BAST-3081.1/Disbudpora/2022</t>
  </si>
  <si>
    <t>14 Des 2022</t>
  </si>
  <si>
    <t>931/006968/LS/ 2022</t>
  </si>
  <si>
    <t>30 Des 2022</t>
  </si>
  <si>
    <t>427/1318-DISBUDPORA/2022</t>
  </si>
  <si>
    <t>08 Juli 2022</t>
  </si>
  <si>
    <t>Belanja Pakaian Sipil Resmi Untuk PASKIBRAKA Beserta Kelengkapannya</t>
  </si>
  <si>
    <t>06 Agust 2022</t>
  </si>
  <si>
    <t>10 Agust 2022</t>
  </si>
  <si>
    <t>Kec. Ciamis</t>
  </si>
  <si>
    <t>427/1315-DISBUDPORA/2022</t>
  </si>
  <si>
    <t>427/1540.152-BAST/Disbudpora/2022</t>
  </si>
  <si>
    <t>Belanja Pakaian Olahraga Untuk PASKIBRA Berupa : Jaket, Baju Kaos, Sepatu dan Pakaian Training</t>
  </si>
  <si>
    <t>427/1525.1-BAST/Disbudpora/2022</t>
  </si>
  <si>
    <t>01 Agust 2022</t>
  </si>
  <si>
    <t>931/003251/LS/ 2022</t>
  </si>
  <si>
    <t>23 Agust 2022</t>
  </si>
  <si>
    <t>427/1299-DISBUDPORA/2022</t>
  </si>
  <si>
    <t>07 Juli 2022</t>
  </si>
  <si>
    <t>Belanja Makanan dan Minuman Aktivitas Lapangan - Penyelenggaraan Seleksi dan Pelatihan Pasukan Pengibar Bendera Melalui Pemusatan dan Pelatihan Paskibraka</t>
  </si>
  <si>
    <t>05 Agust 2022</t>
  </si>
  <si>
    <t>027/1707-BAST/Disbudpora/2022</t>
  </si>
  <si>
    <t>18 Agust 2022</t>
  </si>
  <si>
    <t>06 Sept 2022</t>
  </si>
  <si>
    <t>027/14752/DISBUDPORA/2022</t>
  </si>
  <si>
    <t>24 Agust 2022</t>
  </si>
  <si>
    <t>CV. LIMA TUJUH LIMA DELAPAN</t>
  </si>
  <si>
    <t>Pemeliharaan / Rehabilitasi Gedung Kantor dan Bangunan Lainnya - Belanja Modal Bangunan Gedung Kantor  -  Pengecatan Dinding  Tribun Stadion Galuh Ciamis</t>
  </si>
  <si>
    <t>07 Okt 2022</t>
  </si>
  <si>
    <t>48 hari</t>
  </si>
  <si>
    <t>027/BAST-2060/Disbudpora/2022</t>
  </si>
  <si>
    <t>27 Sept 2022</t>
  </si>
  <si>
    <t>931/004268/LS/ 2022</t>
  </si>
  <si>
    <t>18 Okt 2022</t>
  </si>
  <si>
    <t>931/006957/LS/ 2022</t>
  </si>
  <si>
    <t>027/11494/DISBUDPORA/2022</t>
  </si>
  <si>
    <t>28 Juli 2022</t>
  </si>
  <si>
    <t>CV. AKHSAN JAYA</t>
  </si>
  <si>
    <t>Pemeliharaan / Rehabilitasi Gedung Kantor dan Bangunan Lainnya - Belanja Modal Bangunan Gedung Kantor  -  Pemasangan Partisi Ruang Ganti Pemain Stadion Galuh</t>
  </si>
  <si>
    <t>27 Agust 2022</t>
  </si>
  <si>
    <t>027/2087.1/BAST/Disbudpora/2022</t>
  </si>
  <si>
    <t>29 Sept 2022</t>
  </si>
  <si>
    <t>931/004455/LS/ 2022</t>
  </si>
  <si>
    <t>24 Okt 2022</t>
  </si>
  <si>
    <t>027/1354/DISBUDPORA/2022</t>
  </si>
  <si>
    <t>13 Juli 2022</t>
  </si>
  <si>
    <t>CV. WASTU UTAMA KARYA</t>
  </si>
  <si>
    <t>Pemeliharaan / Rehabilitasi Gedung Kantor dan Bangunan Lainnya - Belanja Jasa Tenaga Ahli  -  Perencanaan Pengecatan Dinding Terbuka Tribun Stadion Galuh Ciamis</t>
  </si>
  <si>
    <t>12 Agust 2022</t>
  </si>
  <si>
    <t>027/BAST-1635/Disbudpora/2022</t>
  </si>
  <si>
    <t>11 Agust 2022</t>
  </si>
  <si>
    <t>25 Okt 2022</t>
  </si>
  <si>
    <t>Sub Kegiatan</t>
  </si>
  <si>
    <t>Penyelenggaraan Kejuaraan Olahraga Multi Event dan Single Event Tingkat Kab./Kota</t>
  </si>
  <si>
    <t>31 Okt 2022</t>
  </si>
  <si>
    <t>Koordinasi Sinkronisasi dan Pelaksanaan Penyediaan Sappras Olahraga Kab./Kota</t>
  </si>
  <si>
    <t>Pelindungan Cagar Budaya</t>
  </si>
  <si>
    <t>Pemeliharan / Rehabilitasi Gedung Kantor dan Bangunan Lainnya</t>
  </si>
  <si>
    <t>Pengadaan Sarana da Prasarana Gedung Kantor atau Bangunan Lainnya</t>
  </si>
  <si>
    <t>Pemeliharaan / Rehabilitasi Gedung Kantor dan Bangunan Lainnya</t>
  </si>
  <si>
    <t>Penyediaan Jasa Pelayanan Umum Kantor</t>
  </si>
  <si>
    <t>Penyediaan Peralatan dan Perlengkapan Kantor</t>
  </si>
  <si>
    <t>Penyediaan Komponen Instalasi Listrik/Penerangan Bangunan Kantor</t>
  </si>
  <si>
    <t>Penyelenggaraan Seleksi dan Pelatihan Pasukan Pengibar Bendera</t>
  </si>
  <si>
    <t>Peningkatan Kapasitas Pemuda Organisasi Kepemudaan Kab./Kota</t>
  </si>
  <si>
    <t>027/1965-DISBUDPORA/2022</t>
  </si>
  <si>
    <t>21 Sept 2022</t>
  </si>
  <si>
    <t>CV. LIMA UTAMA</t>
  </si>
  <si>
    <t>Belanja Modal Bangunan Gedung Kantor - Renovasi Atap Gedung GGT Kab. Ciamis</t>
  </si>
  <si>
    <t>05 Nov 2022</t>
  </si>
  <si>
    <t>027/BAST-2425.4/Disbudpora/2022</t>
  </si>
  <si>
    <t>28 Okt 2022</t>
  </si>
  <si>
    <t>931/005395/LS/ 2022</t>
  </si>
  <si>
    <t>25 Nov 2022</t>
  </si>
  <si>
    <t>931/005396/LS/ 2022</t>
  </si>
  <si>
    <t>027/1382/DISBUDPORA/2022</t>
  </si>
  <si>
    <t>16 Juli 2022</t>
  </si>
  <si>
    <t>CV. DAYA DESIGN</t>
  </si>
  <si>
    <t>Belanja Jasa  Konsultasi  Perencanaan Arsitektur - Jasa Arsitektur Lainnya (Renovasi Atap Gedung GGT Kab. Ciamis)</t>
  </si>
  <si>
    <t>15 Agust 2022</t>
  </si>
  <si>
    <t>027/1726.2/BA.STP/Disbudpora/2022</t>
  </si>
  <si>
    <t>19 Agust 2022</t>
  </si>
  <si>
    <t>931/005394/LS/2022</t>
  </si>
  <si>
    <t>931/004466/LS/2022</t>
  </si>
  <si>
    <t>931/003572/LS/2022</t>
  </si>
  <si>
    <t>931/003114/LS/2022</t>
  </si>
  <si>
    <t>931/003115/LS/2022</t>
  </si>
  <si>
    <t>931/003019/LS/2022</t>
  </si>
  <si>
    <t>931/003018/LS/2022</t>
  </si>
  <si>
    <t>931/003017/LS/2022</t>
  </si>
  <si>
    <t>931/003015/LS/2022</t>
  </si>
  <si>
    <t>931/002065/LS/2022</t>
  </si>
  <si>
    <t>931/001363/LS/2022</t>
  </si>
  <si>
    <t>931/002662/LS/2021</t>
  </si>
  <si>
    <t>931/001365/LS/2022</t>
  </si>
  <si>
    <t>931/001145/LS/2022</t>
  </si>
  <si>
    <t>Belanja Pakaian Olahraga (Jersey Casual Tanpa Krah, Jersey Casual Berkrah, Tracksuit)</t>
  </si>
  <si>
    <t>931/005391/LS/2022</t>
  </si>
  <si>
    <t>931/004666/LS/2022</t>
  </si>
  <si>
    <t>931/005393/LS/2022</t>
  </si>
  <si>
    <t>Belanja Pakaian Olahraga (Sepatu Olahraga)</t>
  </si>
  <si>
    <t>931/005390/LS/2022</t>
  </si>
  <si>
    <t>931/005882/LS/ 2022</t>
  </si>
  <si>
    <t>08 Des 2022</t>
  </si>
  <si>
    <t>Belanja Makanan dan Minuman Aktivitas Lapangan (Kab. Ciamis)</t>
  </si>
  <si>
    <t>931/005879/LS/2022</t>
  </si>
  <si>
    <t>Belanja Alat/Bahan Untuk Kegiatan Kantor-Bahan Cetak</t>
  </si>
  <si>
    <t>931/005881/LS/2022</t>
  </si>
  <si>
    <t>931/005893/LS/2022</t>
  </si>
  <si>
    <t>931/005886/LS/2022</t>
  </si>
  <si>
    <t>931/005885/LS/2022</t>
  </si>
  <si>
    <t>931/005899/LS/ 2022</t>
  </si>
  <si>
    <t>Partisipasi dan Keikutsertaan Dalam Penyelenggaraan Kejuaraan</t>
  </si>
  <si>
    <t>931/005887/LS/2022</t>
  </si>
  <si>
    <t>931/005883/LS/ 2022</t>
  </si>
  <si>
    <t>Belanja Pakaian Olahraga ( PEPARDA )</t>
  </si>
  <si>
    <t>Belanja Pakaian Olahraga ( PORSENITAS )</t>
  </si>
  <si>
    <t>931/005896/LS/2022</t>
  </si>
  <si>
    <t>931/005884/LS/2022</t>
  </si>
  <si>
    <t>931/005895/LS/2022</t>
  </si>
  <si>
    <t>931/005898/LS/2022</t>
  </si>
  <si>
    <t>931/005878/LS/2022</t>
  </si>
  <si>
    <t>027/1305/DISBUDPORA/2022</t>
  </si>
  <si>
    <t>CV. MAHA DAYA PRATAMA</t>
  </si>
  <si>
    <t>Belanja Jasa Konsultasi Perencanaan Arsitektur-Jasa Arsitektur Lainnya (Pembuatan Area Warming Up Lapang Atletik)</t>
  </si>
  <si>
    <t>07 Agust 2022</t>
  </si>
  <si>
    <t>027/1637/BAST/Disbudpora/2022</t>
  </si>
  <si>
    <t>931/005888/LS/2022</t>
  </si>
  <si>
    <t>931/005880/LS/2022</t>
  </si>
  <si>
    <t>931/005903/LS/2022</t>
  </si>
  <si>
    <t>931/005902/LS/ 2022</t>
  </si>
  <si>
    <t>931/005892/LS/2022</t>
  </si>
  <si>
    <t>931/005897/LS/2022</t>
  </si>
  <si>
    <t>027/1265/DISBUDPORA/2022</t>
  </si>
  <si>
    <t>CV. ARCHINDO MEDIA KARYA</t>
  </si>
  <si>
    <t>Belanja Jasa  Tenaga Ahli - DED Perencanaan Sirkuit Road Race</t>
  </si>
  <si>
    <t>01 Nov 2022</t>
  </si>
  <si>
    <t>120 hari</t>
  </si>
  <si>
    <t>027/2477/BAST/Disbudpora/2022</t>
  </si>
  <si>
    <t>04 Nov 2022</t>
  </si>
  <si>
    <t>931/005962/LS/2022</t>
  </si>
  <si>
    <t>027/1463/DISBUDPORA/2022</t>
  </si>
  <si>
    <t>22 Juli 2022</t>
  </si>
  <si>
    <t xml:space="preserve">Belanja Jasa  Konsultasi  Perencanaan - Pemasangan Atap Tenis Lapang </t>
  </si>
  <si>
    <t>027/1771/BA.STP/Disbudpora/2022</t>
  </si>
  <si>
    <t>25  Agust 2022</t>
  </si>
  <si>
    <t>21 Agust 2022</t>
  </si>
  <si>
    <t>931/005894/LS/2022</t>
  </si>
  <si>
    <t>027/1513/DISBUDPORA/2022</t>
  </si>
  <si>
    <t>CV. BAGJA BUANA</t>
  </si>
  <si>
    <t>Belanja Modal Bangunan Gedung Kantor - Pengecatan Bangunan Tenis Indoor Kab. Ciamis</t>
  </si>
  <si>
    <t>27 Okt 2022</t>
  </si>
  <si>
    <t>90 hari</t>
  </si>
  <si>
    <t>027/2411/BA.STP/Disbudpora/2022</t>
  </si>
  <si>
    <t>931/005890/LS/ 2022</t>
  </si>
  <si>
    <t>931/005891/LS/ 2022</t>
  </si>
  <si>
    <t>931/005889/LS/2022</t>
  </si>
  <si>
    <t>CV. TIGA PUTERA JAYA</t>
  </si>
  <si>
    <t>Belanja Pemeliharaan Bangunan Gedung-Bangunan Gedung Tempat Kerja (Pemeliharaan Pengecatan Bangunan Kantor dan Gudang Kantor)</t>
  </si>
  <si>
    <t>931/005900/LS/ 2022</t>
  </si>
  <si>
    <t>931/005901/LS/ 2022</t>
  </si>
  <si>
    <t>027/2496/Disbudpora</t>
  </si>
  <si>
    <t>CV. IMAGINE PROMOSINDO</t>
  </si>
  <si>
    <t>APBD - BANPROP TA. 2022</t>
  </si>
  <si>
    <t>Pelaksanaan PORPRPOV dan PEPARDA Tahun 2022 Stadion Galuh Jalan Ciptomangunkusumo No. 10 Kelurahan Ciamis Kecamatan Ciamis Kab. Ciamis</t>
  </si>
  <si>
    <t>19 Nov 2022</t>
  </si>
  <si>
    <t>15 hari</t>
  </si>
  <si>
    <t>027/BAST-2660.10/Disbudpora/2022</t>
  </si>
  <si>
    <t>931/006337/LS/2022</t>
  </si>
  <si>
    <t>15 Des 2022</t>
  </si>
  <si>
    <t>931/006969/LS/2022</t>
  </si>
  <si>
    <t>027/1268-DISBUDPORA/2022</t>
  </si>
  <si>
    <t>20 Sept 2022</t>
  </si>
  <si>
    <t>CV. ARTHAGUNA CITRA PRATAMA</t>
  </si>
  <si>
    <t>Belanja Modal Bangunan Gedung Tempat Olahraga (Pembuatan Area Warming Up Lapang Atletik)</t>
  </si>
  <si>
    <t>20 Des 2022</t>
  </si>
  <si>
    <t>027/2545.3/DISBUDPORA/2022</t>
  </si>
  <si>
    <t>09 Nov 2022</t>
  </si>
  <si>
    <t>931/006964/LS/ 2022</t>
  </si>
  <si>
    <t>931/006965/LS/ 2022</t>
  </si>
  <si>
    <t>931/006956/LS/ 2022</t>
  </si>
  <si>
    <t>027/2675/DISBUDPORA/2022</t>
  </si>
  <si>
    <t>22 Nov 2022</t>
  </si>
  <si>
    <t>16 Des 2022</t>
  </si>
  <si>
    <t>027/BAST-3143/Disbudpora/2022</t>
  </si>
  <si>
    <t>20  Des 2022</t>
  </si>
  <si>
    <t>931/006955/LS/ 2022</t>
  </si>
  <si>
    <t>027/BAST-3148/Disbudpora/2022</t>
  </si>
  <si>
    <t>931/006761/LS/ 2022</t>
  </si>
  <si>
    <t>931/006762/LS/ 2022</t>
  </si>
  <si>
    <t>931/006763/LS/ 2022</t>
  </si>
  <si>
    <t>931/006967/LS/ 2022</t>
  </si>
  <si>
    <t>027/2387/DISBUDPORA/2022</t>
  </si>
  <si>
    <t>26 Okt 2022</t>
  </si>
  <si>
    <t>CV. BINTANG UTAMA KARYA</t>
  </si>
  <si>
    <t>Belanja Modal Bangunan Gedung Kantor - Pemeliharaan dan Pengecatan GGT Kab. Ciamis</t>
  </si>
  <si>
    <t>24 Nov 2022</t>
  </si>
  <si>
    <t>28 hari</t>
  </si>
  <si>
    <t>027/2737/BA.STP/Disbudpora/2022</t>
  </si>
  <si>
    <t>28 Nov 2022</t>
  </si>
  <si>
    <t>931/006961/LS/ 2022</t>
  </si>
  <si>
    <t>931/006962/LS/ 2022</t>
  </si>
  <si>
    <t>931/006746/LS/2022</t>
  </si>
  <si>
    <t>027/3015/DISBUDPORA/2022</t>
  </si>
  <si>
    <t>931/006959/LS/2022</t>
  </si>
  <si>
    <t>CV. LINGKAR IDE MANAJEMEN</t>
  </si>
  <si>
    <t>Belanja Jasa Tenaga Kesenian dan Kebudayaan / Animasi Sejarah</t>
  </si>
  <si>
    <t>Peningkatan akses masyarakat terhadap data dan informasi sejarah lokal kab/kota</t>
  </si>
  <si>
    <t>26 Des 2022</t>
  </si>
  <si>
    <t>027/3193/DISBUDPORA/2022</t>
  </si>
  <si>
    <t>22 Des 2022</t>
  </si>
  <si>
    <t>027/973/DISBUDPORA/2022</t>
  </si>
  <si>
    <t>CV. GRAHA CIPTA KREASINDO</t>
  </si>
  <si>
    <t>Belanja Jasa Konsultasi Pengawasan Rekayasa-Jasa Pengawas Pekerjaan Konstruksi Bangunan Gedung (Pembuatan Area Warming Up Lapang Atletik)</t>
  </si>
  <si>
    <t>027/2625/BA.STP/Disbudpora/2022</t>
  </si>
  <si>
    <t>14 Nov 2022</t>
  </si>
  <si>
    <t>931/006954/LS/2022</t>
  </si>
  <si>
    <t>027/1977/DISBUDPORA/2022</t>
  </si>
  <si>
    <t>Belanja Jasa Konsultasi Pengawasan Rekayasa-Jasa Pengawas Pekerjaan Konstruksi Bangunan Gedung (Pekerjaan Pengawasan Renovasi Atap GGT Kab. Ciamis)</t>
  </si>
  <si>
    <t>07 Nov 2022</t>
  </si>
  <si>
    <t>60 hari</t>
  </si>
  <si>
    <t>027/2503.5/BA.STP/Disbudpora/2022</t>
  </si>
  <si>
    <t>931/006963/LS/2022</t>
  </si>
  <si>
    <t>CV.FAUZI JAYA</t>
  </si>
  <si>
    <t>027/2668/Disbudpora</t>
  </si>
  <si>
    <t>19 hari</t>
  </si>
  <si>
    <t>21 Nov 2022</t>
  </si>
  <si>
    <t>027/2439.26/Disbudpora</t>
  </si>
  <si>
    <t>CV.CENTRAL MEDIA TEKNIK</t>
  </si>
  <si>
    <t>027/2545.1/Disbudpora</t>
  </si>
  <si>
    <t>027/1490/Disbudpora</t>
  </si>
  <si>
    <t>027/2418/BA.STP/DISBUDPORA</t>
  </si>
  <si>
    <t>04 Okt 2022</t>
  </si>
  <si>
    <t>CV ENAM BELAS KREATIF</t>
  </si>
  <si>
    <t>027/2385/Disbudpora</t>
  </si>
  <si>
    <t>25  Okt 2022</t>
  </si>
  <si>
    <t>027/2083/Disbudpora/2022</t>
  </si>
  <si>
    <t>027/2439.3a.1/Disbudpora/2022</t>
  </si>
  <si>
    <t>027/2228.a/Disbudpora</t>
  </si>
  <si>
    <t>29 Okt 2022</t>
  </si>
  <si>
    <t>25/CV.FJ/2022</t>
  </si>
  <si>
    <t>29  Okt 2022</t>
  </si>
  <si>
    <t>ERWAN DARMAWAN, S.STP., M.Si.</t>
  </si>
  <si>
    <t>NIP. 19780922 199711 1 001</t>
  </si>
  <si>
    <t>Pemerintah Kabupaten Ciamis - Dinas/Badan KEBUDAYAAN KEPEMUDAAN DAN OLAHRAGA KAB. CIAMIS</t>
  </si>
  <si>
    <t>Ciamis, 06 Pebruari 2023</t>
  </si>
  <si>
    <t>YOSI SEPTY HOLISTRIDA, A.Md.</t>
  </si>
  <si>
    <t>NIP. 19880918 201503 2 001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</si>
</sst>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3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i/>
      <sz val="11"/>
      <name val="Times New Roman"/>
      <family val="1"/>
    </font>
    <font>
      <b/>
      <sz val="18"/>
      <name val="Times New Roman"/>
      <family val="1"/>
    </font>
    <font>
      <b/>
      <u/>
      <sz val="11"/>
      <name val="Times New Roman"/>
      <family val="1"/>
    </font>
    <font>
      <sz val="11"/>
      <color theme="1"/>
      <name val="Calibri"/>
      <family val="2"/>
      <charset val="1"/>
      <scheme val="minor"/>
    </font>
    <font>
      <sz val="10"/>
      <name val="Tahoma"/>
      <family val="2"/>
    </font>
    <font>
      <b/>
      <i/>
      <sz val="10"/>
      <name val="Tahoma"/>
      <family val="2"/>
    </font>
    <font>
      <sz val="9"/>
      <name val="Tahoma"/>
      <family val="2"/>
    </font>
    <font>
      <sz val="10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sz val="11"/>
      <color theme="1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Tahoma"/>
      <family val="2"/>
    </font>
    <font>
      <sz val="12"/>
      <color theme="1"/>
      <name val="Tahoma"/>
      <family val="2"/>
    </font>
    <font>
      <b/>
      <u/>
      <sz val="11"/>
      <name val="Tahoma"/>
      <family val="2"/>
    </font>
    <font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48">
    <xf numFmtId="0" fontId="0" fillId="0" borderId="0" xfId="0"/>
    <xf numFmtId="0" fontId="3" fillId="0" borderId="0" xfId="0" applyFont="1"/>
    <xf numFmtId="0" fontId="2" fillId="0" borderId="1" xfId="3" applyFont="1" applyBorder="1"/>
    <xf numFmtId="43" fontId="2" fillId="0" borderId="1" xfId="4" applyFont="1" applyBorder="1"/>
    <xf numFmtId="0" fontId="6" fillId="0" borderId="0" xfId="3" applyFont="1" applyAlignment="1">
      <alignment horizontal="center"/>
    </xf>
    <xf numFmtId="0" fontId="6" fillId="0" borderId="0" xfId="3" applyFont="1" applyAlignment="1"/>
    <xf numFmtId="0" fontId="9" fillId="0" borderId="0" xfId="0" applyFont="1"/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horizontal="right"/>
    </xf>
    <xf numFmtId="0" fontId="3" fillId="0" borderId="0" xfId="0" applyFont="1" applyAlignment="1">
      <alignment vertical="center"/>
    </xf>
    <xf numFmtId="0" fontId="8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8" fillId="2" borderId="4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/>
    </xf>
    <xf numFmtId="14" fontId="2" fillId="0" borderId="0" xfId="3" quotePrefix="1" applyNumberFormat="1" applyFont="1" applyBorder="1" applyAlignment="1">
      <alignment horizontal="center" vertical="center"/>
    </xf>
    <xf numFmtId="165" fontId="2" fillId="0" borderId="0" xfId="6" applyNumberFormat="1" applyFont="1" applyBorder="1" applyAlignment="1">
      <alignment horizontal="center" vertical="center"/>
    </xf>
    <xf numFmtId="166" fontId="2" fillId="0" borderId="0" xfId="4" applyNumberFormat="1" applyFont="1" applyBorder="1" applyAlignment="1">
      <alignment horizontal="center" vertical="center"/>
    </xf>
    <xf numFmtId="43" fontId="2" fillId="0" borderId="0" xfId="4" applyFont="1" applyBorder="1" applyAlignment="1">
      <alignment horizontal="center" vertical="center" wrapText="1"/>
    </xf>
    <xf numFmtId="14" fontId="2" fillId="0" borderId="0" xfId="3" applyNumberFormat="1" applyFont="1" applyBorder="1" applyAlignment="1">
      <alignment horizontal="center" vertical="center"/>
    </xf>
    <xf numFmtId="43" fontId="2" fillId="0" borderId="0" xfId="4" applyFont="1" applyBorder="1" applyAlignment="1">
      <alignment horizontal="center" vertical="center"/>
    </xf>
    <xf numFmtId="41" fontId="14" fillId="0" borderId="1" xfId="5" applyNumberFormat="1" applyFont="1" applyBorder="1" applyAlignment="1">
      <alignment vertical="center"/>
    </xf>
    <xf numFmtId="41" fontId="14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justify" vertical="center" wrapText="1"/>
    </xf>
    <xf numFmtId="2" fontId="14" fillId="0" borderId="1" xfId="0" quotePrefix="1" applyNumberFormat="1" applyFont="1" applyBorder="1" applyAlignment="1">
      <alignment horizontal="center" vertical="center"/>
    </xf>
    <xf numFmtId="2" fontId="14" fillId="0" borderId="0" xfId="0" quotePrefix="1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5" fontId="14" fillId="0" borderId="1" xfId="0" quotePrefix="1" applyNumberFormat="1" applyFont="1" applyBorder="1" applyAlignment="1">
      <alignment horizontal="center" vertical="center"/>
    </xf>
    <xf numFmtId="2" fontId="14" fillId="0" borderId="4" xfId="0" quotePrefix="1" applyNumberFormat="1" applyFont="1" applyBorder="1" applyAlignment="1">
      <alignment horizontal="center" vertical="center"/>
    </xf>
    <xf numFmtId="41" fontId="14" fillId="0" borderId="4" xfId="5" applyNumberFormat="1" applyFont="1" applyBorder="1" applyAlignment="1">
      <alignment vertical="center"/>
    </xf>
    <xf numFmtId="0" fontId="15" fillId="0" borderId="4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center" vertical="center" wrapText="1"/>
    </xf>
    <xf numFmtId="15" fontId="14" fillId="0" borderId="4" xfId="0" quotePrefix="1" applyNumberFormat="1" applyFont="1" applyBorder="1" applyAlignment="1">
      <alignment horizontal="center" vertical="center"/>
    </xf>
    <xf numFmtId="2" fontId="14" fillId="0" borderId="3" xfId="0" quotePrefix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1" fontId="14" fillId="0" borderId="0" xfId="0" applyNumberFormat="1" applyFont="1" applyAlignment="1">
      <alignment vertical="center"/>
    </xf>
    <xf numFmtId="0" fontId="14" fillId="0" borderId="1" xfId="0" applyNumberFormat="1" applyFont="1" applyBorder="1" applyAlignment="1">
      <alignment horizontal="center" vertical="center" wrapText="1"/>
    </xf>
    <xf numFmtId="41" fontId="14" fillId="0" borderId="0" xfId="5" applyNumberFormat="1" applyFont="1" applyBorder="1" applyAlignment="1">
      <alignment horizontal="center" vertical="center"/>
    </xf>
    <xf numFmtId="41" fontId="14" fillId="0" borderId="5" xfId="5" applyNumberFormat="1" applyFont="1" applyBorder="1" applyAlignment="1">
      <alignment horizontal="center" vertical="center"/>
    </xf>
    <xf numFmtId="41" fontId="14" fillId="0" borderId="3" xfId="0" applyNumberFormat="1" applyFont="1" applyBorder="1" applyAlignment="1">
      <alignment vertical="center"/>
    </xf>
    <xf numFmtId="41" fontId="14" fillId="0" borderId="1" xfId="0" applyNumberFormat="1" applyFont="1" applyBorder="1" applyAlignment="1">
      <alignment horizontal="center" vertical="center"/>
    </xf>
    <xf numFmtId="49" fontId="14" fillId="3" borderId="1" xfId="0" quotePrefix="1" applyNumberFormat="1" applyFont="1" applyFill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49" fontId="14" fillId="3" borderId="4" xfId="0" quotePrefix="1" applyNumberFormat="1" applyFont="1" applyFill="1" applyBorder="1" applyAlignment="1">
      <alignment horizontal="center" vertical="center"/>
    </xf>
    <xf numFmtId="41" fontId="14" fillId="0" borderId="1" xfId="5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2" xfId="0" quotePrefix="1" applyNumberFormat="1" applyFont="1" applyBorder="1" applyAlignment="1">
      <alignment horizontal="center" vertical="center"/>
    </xf>
    <xf numFmtId="165" fontId="14" fillId="0" borderId="1" xfId="6" applyNumberFormat="1" applyFont="1" applyBorder="1" applyAlignment="1">
      <alignment vertical="center"/>
    </xf>
    <xf numFmtId="0" fontId="14" fillId="0" borderId="1" xfId="0" quotePrefix="1" applyFont="1" applyBorder="1" applyAlignment="1">
      <alignment horizontal="center" vertical="center"/>
    </xf>
    <xf numFmtId="166" fontId="14" fillId="0" borderId="1" xfId="4" applyNumberFormat="1" applyFont="1" applyBorder="1" applyAlignment="1">
      <alignment vertical="center"/>
    </xf>
    <xf numFmtId="166" fontId="14" fillId="0" borderId="4" xfId="4" applyNumberFormat="1" applyFont="1" applyBorder="1" applyAlignment="1">
      <alignment vertical="center"/>
    </xf>
    <xf numFmtId="41" fontId="14" fillId="0" borderId="2" xfId="0" applyNumberFormat="1" applyFont="1" applyBorder="1" applyAlignment="1">
      <alignment vertical="center"/>
    </xf>
    <xf numFmtId="2" fontId="14" fillId="0" borderId="3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3" fontId="14" fillId="0" borderId="1" xfId="4" applyFont="1" applyBorder="1" applyAlignment="1">
      <alignment horizontal="center" vertical="center"/>
    </xf>
    <xf numFmtId="9" fontId="14" fillId="0" borderId="3" xfId="3" applyNumberFormat="1" applyFont="1" applyBorder="1" applyAlignment="1">
      <alignment horizontal="center" vertical="center"/>
    </xf>
    <xf numFmtId="9" fontId="14" fillId="0" borderId="1" xfId="4" applyNumberFormat="1" applyFont="1" applyBorder="1" applyAlignment="1">
      <alignment horizontal="center" vertical="center"/>
    </xf>
    <xf numFmtId="9" fontId="14" fillId="0" borderId="1" xfId="3" applyNumberFormat="1" applyFont="1" applyBorder="1" applyAlignment="1">
      <alignment horizontal="center" vertical="center"/>
    </xf>
    <xf numFmtId="9" fontId="14" fillId="0" borderId="4" xfId="4" applyNumberFormat="1" applyFont="1" applyBorder="1" applyAlignment="1">
      <alignment horizontal="center" vertical="center"/>
    </xf>
    <xf numFmtId="9" fontId="14" fillId="0" borderId="4" xfId="3" applyNumberFormat="1" applyFont="1" applyBorder="1" applyAlignment="1">
      <alignment horizontal="center" vertical="center"/>
    </xf>
    <xf numFmtId="43" fontId="15" fillId="0" borderId="1" xfId="4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43" fontId="15" fillId="0" borderId="1" xfId="4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14" fontId="14" fillId="0" borderId="1" xfId="3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5" fontId="14" fillId="0" borderId="1" xfId="6" applyNumberFormat="1" applyFont="1" applyBorder="1" applyAlignment="1">
      <alignment horizontal="center" vertical="center"/>
    </xf>
    <xf numFmtId="166" fontId="14" fillId="0" borderId="1" xfId="4" applyNumberFormat="1" applyFont="1" applyBorder="1" applyAlignment="1">
      <alignment horizontal="center" vertical="center"/>
    </xf>
    <xf numFmtId="0" fontId="14" fillId="0" borderId="1" xfId="3" quotePrefix="1" applyFont="1" applyBorder="1" applyAlignment="1">
      <alignment horizontal="center" vertical="center"/>
    </xf>
    <xf numFmtId="14" fontId="14" fillId="0" borderId="1" xfId="3" quotePrefix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3" applyFont="1" applyBorder="1"/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165" fontId="17" fillId="0" borderId="1" xfId="6" applyNumberFormat="1" applyFont="1" applyBorder="1" applyAlignment="1">
      <alignment horizontal="center" vertical="center"/>
    </xf>
    <xf numFmtId="41" fontId="14" fillId="0" borderId="4" xfId="5" applyNumberFormat="1" applyFont="1" applyBorder="1" applyAlignment="1">
      <alignment horizontal="center" vertical="center"/>
    </xf>
    <xf numFmtId="41" fontId="14" fillId="0" borderId="4" xfId="0" applyNumberFormat="1" applyFont="1" applyBorder="1" applyAlignment="1">
      <alignment vertical="center"/>
    </xf>
    <xf numFmtId="2" fontId="14" fillId="0" borderId="4" xfId="0" applyNumberFormat="1" applyFont="1" applyBorder="1" applyAlignment="1">
      <alignment horizontal="center" vertical="center"/>
    </xf>
    <xf numFmtId="41" fontId="14" fillId="0" borderId="12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9" fontId="14" fillId="0" borderId="1" xfId="7" applyFont="1" applyBorder="1" applyAlignment="1">
      <alignment horizontal="center" vertical="center"/>
    </xf>
    <xf numFmtId="43" fontId="19" fillId="0" borderId="1" xfId="4" applyFont="1" applyBorder="1" applyAlignment="1">
      <alignment horizontal="center" vertical="center" wrapText="1"/>
    </xf>
    <xf numFmtId="0" fontId="22" fillId="0" borderId="0" xfId="3" applyFont="1" applyAlignment="1"/>
    <xf numFmtId="0" fontId="22" fillId="0" borderId="0" xfId="3" applyFont="1" applyAlignment="1">
      <alignment horizontal="center"/>
    </xf>
    <xf numFmtId="0" fontId="20" fillId="2" borderId="1" xfId="3" applyFont="1" applyFill="1" applyBorder="1" applyAlignment="1">
      <alignment horizontal="center" vertical="center"/>
    </xf>
    <xf numFmtId="43" fontId="14" fillId="0" borderId="1" xfId="4" applyFont="1" applyBorder="1"/>
    <xf numFmtId="0" fontId="21" fillId="0" borderId="0" xfId="3" applyFont="1" applyAlignment="1">
      <alignment vertical="center"/>
    </xf>
    <xf numFmtId="0" fontId="23" fillId="0" borderId="0" xfId="0" applyFont="1" applyAlignment="1">
      <alignment vertical="center"/>
    </xf>
    <xf numFmtId="0" fontId="17" fillId="0" borderId="0" xfId="0" applyFont="1"/>
    <xf numFmtId="0" fontId="24" fillId="0" borderId="0" xfId="3" applyFont="1" applyAlignment="1"/>
    <xf numFmtId="0" fontId="25" fillId="0" borderId="0" xfId="3" applyFont="1" applyAlignment="1">
      <alignment horizontal="left"/>
    </xf>
    <xf numFmtId="0" fontId="14" fillId="0" borderId="1" xfId="3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21" fillId="2" borderId="1" xfId="3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/>
    </xf>
    <xf numFmtId="9" fontId="14" fillId="0" borderId="9" xfId="3" applyNumberFormat="1" applyFont="1" applyBorder="1" applyAlignment="1">
      <alignment horizontal="center" vertical="center"/>
    </xf>
    <xf numFmtId="9" fontId="14" fillId="0" borderId="0" xfId="3" applyNumberFormat="1" applyFont="1" applyBorder="1" applyAlignment="1">
      <alignment horizontal="center" vertical="center"/>
    </xf>
    <xf numFmtId="9" fontId="14" fillId="0" borderId="0" xfId="7" applyFont="1" applyBorder="1" applyAlignment="1">
      <alignment horizontal="center" vertical="center"/>
    </xf>
    <xf numFmtId="0" fontId="26" fillId="0" borderId="0" xfId="3" applyFont="1" applyAlignment="1"/>
    <xf numFmtId="0" fontId="26" fillId="0" borderId="0" xfId="3" applyFont="1" applyAlignment="1">
      <alignment horizontal="center"/>
    </xf>
    <xf numFmtId="0" fontId="27" fillId="2" borderId="1" xfId="3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14" fontId="14" fillId="0" borderId="3" xfId="3" applyNumberFormat="1" applyFont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/>
    </xf>
    <xf numFmtId="165" fontId="17" fillId="3" borderId="1" xfId="6" applyNumberFormat="1" applyFont="1" applyFill="1" applyBorder="1" applyAlignment="1">
      <alignment horizontal="center" vertical="center"/>
    </xf>
    <xf numFmtId="165" fontId="14" fillId="3" borderId="1" xfId="6" applyNumberFormat="1" applyFont="1" applyFill="1" applyBorder="1" applyAlignment="1">
      <alignment horizontal="center" vertical="center"/>
    </xf>
    <xf numFmtId="43" fontId="19" fillId="0" borderId="4" xfId="4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5" fontId="17" fillId="0" borderId="4" xfId="6" applyNumberFormat="1" applyFont="1" applyBorder="1" applyAlignment="1">
      <alignment horizontal="center" vertical="center"/>
    </xf>
    <xf numFmtId="2" fontId="14" fillId="0" borderId="6" xfId="0" quotePrefix="1" applyNumberFormat="1" applyFont="1" applyBorder="1" applyAlignment="1">
      <alignment horizontal="center" vertical="center"/>
    </xf>
    <xf numFmtId="165" fontId="17" fillId="3" borderId="6" xfId="6" applyNumberFormat="1" applyFont="1" applyFill="1" applyBorder="1" applyAlignment="1">
      <alignment horizontal="center" vertical="center"/>
    </xf>
    <xf numFmtId="2" fontId="14" fillId="3" borderId="1" xfId="0" quotePrefix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41" fontId="14" fillId="3" borderId="1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justify" vertical="center" wrapText="1"/>
    </xf>
    <xf numFmtId="0" fontId="15" fillId="3" borderId="1" xfId="0" applyFont="1" applyFill="1" applyBorder="1" applyAlignment="1">
      <alignment horizontal="justify" vertical="center" wrapText="1"/>
    </xf>
    <xf numFmtId="0" fontId="26" fillId="0" borderId="0" xfId="3" applyFont="1" applyAlignment="1">
      <alignment horizontal="right"/>
    </xf>
    <xf numFmtId="0" fontId="15" fillId="0" borderId="1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vertical="center" wrapText="1"/>
    </xf>
    <xf numFmtId="0" fontId="26" fillId="2" borderId="12" xfId="3" applyFont="1" applyFill="1" applyBorder="1" applyAlignment="1">
      <alignment horizontal="center" vertical="center" wrapText="1"/>
    </xf>
    <xf numFmtId="0" fontId="26" fillId="2" borderId="18" xfId="3" applyFont="1" applyFill="1" applyBorder="1" applyAlignment="1">
      <alignment horizontal="center" vertical="center" wrapText="1"/>
    </xf>
    <xf numFmtId="0" fontId="26" fillId="2" borderId="6" xfId="3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43" fontId="14" fillId="0" borderId="1" xfId="4" quotePrefix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41" fontId="14" fillId="0" borderId="1" xfId="6" applyNumberFormat="1" applyFont="1" applyBorder="1" applyAlignment="1">
      <alignment vertical="center"/>
    </xf>
    <xf numFmtId="0" fontId="17" fillId="0" borderId="7" xfId="0" applyFont="1" applyBorder="1" applyAlignment="1">
      <alignment horizontal="center" vertical="center" wrapText="1"/>
    </xf>
    <xf numFmtId="43" fontId="14" fillId="0" borderId="4" xfId="4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166" fontId="17" fillId="0" borderId="17" xfId="6" applyNumberFormat="1" applyFont="1" applyBorder="1" applyAlignment="1">
      <alignment vertical="center"/>
    </xf>
    <xf numFmtId="166" fontId="17" fillId="0" borderId="1" xfId="6" applyNumberFormat="1" applyFont="1" applyBorder="1" applyAlignment="1">
      <alignment vertical="center"/>
    </xf>
    <xf numFmtId="166" fontId="16" fillId="0" borderId="1" xfId="4" applyNumberFormat="1" applyFont="1" applyBorder="1" applyAlignment="1">
      <alignment vertical="center"/>
    </xf>
    <xf numFmtId="166" fontId="32" fillId="0" borderId="14" xfId="6" applyNumberFormat="1" applyFont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14" fillId="0" borderId="1" xfId="4" quotePrefix="1" applyFont="1" applyBorder="1" applyAlignment="1">
      <alignment horizontal="center" vertical="center" wrapText="1"/>
    </xf>
    <xf numFmtId="0" fontId="22" fillId="0" borderId="0" xfId="3" applyFont="1" applyAlignment="1">
      <alignment wrapText="1"/>
    </xf>
    <xf numFmtId="0" fontId="22" fillId="0" borderId="0" xfId="3" applyFont="1" applyAlignment="1">
      <alignment horizontal="center" wrapText="1"/>
    </xf>
    <xf numFmtId="0" fontId="20" fillId="2" borderId="1" xfId="3" applyFont="1" applyFill="1" applyBorder="1" applyAlignment="1">
      <alignment horizontal="center" vertical="center" wrapText="1"/>
    </xf>
    <xf numFmtId="43" fontId="14" fillId="0" borderId="1" xfId="4" applyFont="1" applyBorder="1" applyAlignment="1">
      <alignment wrapText="1"/>
    </xf>
    <xf numFmtId="49" fontId="17" fillId="0" borderId="14" xfId="0" applyNumberFormat="1" applyFont="1" applyBorder="1" applyAlignment="1">
      <alignment horizontal="center" vertical="center" wrapText="1"/>
    </xf>
    <xf numFmtId="43" fontId="14" fillId="0" borderId="1" xfId="4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1" xfId="0" quotePrefix="1" applyNumberFormat="1" applyFont="1" applyBorder="1" applyAlignment="1">
      <alignment horizontal="center" vertical="center" wrapText="1"/>
    </xf>
    <xf numFmtId="49" fontId="17" fillId="0" borderId="4" xfId="0" quotePrefix="1" applyNumberFormat="1" applyFont="1" applyBorder="1" applyAlignment="1">
      <alignment horizontal="center" vertical="center" wrapText="1"/>
    </xf>
    <xf numFmtId="43" fontId="14" fillId="0" borderId="0" xfId="4" applyFont="1" applyBorder="1" applyAlignment="1">
      <alignment horizontal="center" vertical="center" wrapText="1"/>
    </xf>
    <xf numFmtId="0" fontId="21" fillId="0" borderId="0" xfId="3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26" fillId="0" borderId="0" xfId="3" applyFont="1" applyAlignment="1">
      <alignment wrapText="1"/>
    </xf>
    <xf numFmtId="0" fontId="26" fillId="0" borderId="0" xfId="3" applyFont="1" applyAlignment="1">
      <alignment horizontal="center" wrapText="1"/>
    </xf>
    <xf numFmtId="0" fontId="26" fillId="2" borderId="1" xfId="3" applyFont="1" applyFill="1" applyBorder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wrapText="1"/>
    </xf>
    <xf numFmtId="0" fontId="14" fillId="0" borderId="0" xfId="0" applyNumberFormat="1" applyFont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14" fillId="0" borderId="1" xfId="3" applyFont="1" applyBorder="1" applyAlignment="1">
      <alignment wrapText="1"/>
    </xf>
    <xf numFmtId="0" fontId="14" fillId="0" borderId="4" xfId="3" applyFont="1" applyBorder="1" applyAlignment="1">
      <alignment horizontal="center" vertical="center" wrapText="1"/>
    </xf>
    <xf numFmtId="0" fontId="14" fillId="3" borderId="6" xfId="3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21" fillId="0" borderId="0" xfId="3" applyFont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19" fillId="0" borderId="0" xfId="3" applyFont="1" applyAlignment="1">
      <alignment wrapText="1"/>
    </xf>
    <xf numFmtId="0" fontId="19" fillId="0" borderId="0" xfId="3" applyFont="1" applyAlignment="1">
      <alignment horizontal="center" wrapText="1"/>
    </xf>
    <xf numFmtId="0" fontId="15" fillId="2" borderId="1" xfId="3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4" fontId="14" fillId="0" borderId="1" xfId="3" quotePrefix="1" applyNumberFormat="1" applyFont="1" applyBorder="1" applyAlignment="1">
      <alignment horizontal="center" vertical="center" wrapText="1"/>
    </xf>
    <xf numFmtId="0" fontId="14" fillId="0" borderId="1" xfId="3" quotePrefix="1" applyFont="1" applyBorder="1" applyAlignment="1">
      <alignment horizontal="center" vertical="center" wrapText="1"/>
    </xf>
    <xf numFmtId="15" fontId="14" fillId="0" borderId="1" xfId="3" quotePrefix="1" applyNumberFormat="1" applyFont="1" applyBorder="1" applyAlignment="1">
      <alignment horizontal="center" vertical="center" wrapText="1"/>
    </xf>
    <xf numFmtId="15" fontId="14" fillId="0" borderId="0" xfId="3" quotePrefix="1" applyNumberFormat="1" applyFont="1" applyBorder="1" applyAlignment="1">
      <alignment horizontal="center" vertical="center" wrapText="1"/>
    </xf>
    <xf numFmtId="0" fontId="19" fillId="0" borderId="0" xfId="3" applyFont="1" applyAlignment="1">
      <alignment vertical="center" wrapText="1"/>
    </xf>
    <xf numFmtId="0" fontId="29" fillId="0" borderId="0" xfId="0" applyFont="1" applyAlignment="1">
      <alignment vertical="center" wrapText="1"/>
    </xf>
    <xf numFmtId="166" fontId="14" fillId="4" borderId="1" xfId="4" applyNumberFormat="1" applyFont="1" applyFill="1" applyBorder="1" applyAlignment="1">
      <alignment horizontal="center" vertical="center"/>
    </xf>
    <xf numFmtId="165" fontId="14" fillId="4" borderId="1" xfId="6" applyNumberFormat="1" applyFont="1" applyFill="1" applyBorder="1" applyAlignment="1">
      <alignment horizontal="center" vertical="center"/>
    </xf>
    <xf numFmtId="41" fontId="14" fillId="4" borderId="1" xfId="0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justify" vertical="center" wrapText="1"/>
    </xf>
    <xf numFmtId="43" fontId="15" fillId="4" borderId="1" xfId="4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8" fillId="2" borderId="11" xfId="3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/>
    </xf>
    <xf numFmtId="0" fontId="21" fillId="2" borderId="4" xfId="3" applyFont="1" applyFill="1" applyBorder="1" applyAlignment="1">
      <alignment horizontal="center" vertical="center" wrapText="1"/>
    </xf>
    <xf numFmtId="0" fontId="21" fillId="2" borderId="7" xfId="3" applyFont="1" applyFill="1" applyBorder="1" applyAlignment="1">
      <alignment horizontal="center" vertical="center" wrapText="1"/>
    </xf>
    <xf numFmtId="0" fontId="21" fillId="2" borderId="6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 vertical="center" wrapText="1"/>
    </xf>
    <xf numFmtId="0" fontId="19" fillId="2" borderId="7" xfId="3" applyFont="1" applyFill="1" applyBorder="1" applyAlignment="1">
      <alignment horizontal="center" vertical="center" wrapText="1"/>
    </xf>
    <xf numFmtId="0" fontId="19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26" fillId="2" borderId="4" xfId="3" applyFont="1" applyFill="1" applyBorder="1" applyAlignment="1">
      <alignment horizontal="center" vertical="center" wrapText="1"/>
    </xf>
    <xf numFmtId="0" fontId="26" fillId="2" borderId="7" xfId="3" applyFont="1" applyFill="1" applyBorder="1" applyAlignment="1">
      <alignment horizontal="center" vertical="center" wrapText="1"/>
    </xf>
    <xf numFmtId="0" fontId="26" fillId="2" borderId="6" xfId="3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vertical="center"/>
    </xf>
    <xf numFmtId="0" fontId="6" fillId="0" borderId="5" xfId="3" applyFont="1" applyBorder="1" applyAlignment="1">
      <alignment vertical="center"/>
    </xf>
    <xf numFmtId="0" fontId="6" fillId="0" borderId="3" xfId="3" applyFont="1" applyBorder="1" applyAlignment="1">
      <alignment vertical="center"/>
    </xf>
    <xf numFmtId="0" fontId="19" fillId="0" borderId="2" xfId="3" applyFont="1" applyBorder="1" applyAlignment="1">
      <alignment vertical="center"/>
    </xf>
    <xf numFmtId="0" fontId="19" fillId="0" borderId="5" xfId="3" applyFont="1" applyBorder="1" applyAlignment="1">
      <alignment vertical="center"/>
    </xf>
    <xf numFmtId="0" fontId="19" fillId="0" borderId="3" xfId="3" applyFont="1" applyBorder="1" applyAlignment="1">
      <alignment vertical="center"/>
    </xf>
    <xf numFmtId="0" fontId="12" fillId="0" borderId="0" xfId="3" applyFont="1" applyAlignment="1">
      <alignment horizontal="center" vertical="center"/>
    </xf>
  </cellXfs>
  <cellStyles count="8">
    <cellStyle name="Comma" xfId="6" builtinId="3"/>
    <cellStyle name="Comma [0] 2" xfId="5"/>
    <cellStyle name="Comma 2" xfId="4"/>
    <cellStyle name="Normal" xfId="0" builtinId="0"/>
    <cellStyle name="Normal 2" xfId="1"/>
    <cellStyle name="Normal 2 2" xfId="2"/>
    <cellStyle name="Normal 2 3" xfId="3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"/>
  <sheetViews>
    <sheetView tabSelected="1" view="pageBreakPreview" topLeftCell="D10" zoomScale="60" zoomScaleNormal="60" workbookViewId="0">
      <selection activeCell="P19" sqref="P19:Q19"/>
    </sheetView>
  </sheetViews>
  <sheetFormatPr defaultColWidth="9.1796875" defaultRowHeight="13" x14ac:dyDescent="0.3"/>
  <cols>
    <col min="1" max="1" width="5.7265625" style="99" customWidth="1"/>
    <col min="2" max="2" width="16.6328125" style="166" customWidth="1"/>
    <col min="3" max="3" width="13.453125" style="1" bestFit="1" customWidth="1"/>
    <col min="4" max="4" width="24.7265625" style="1" customWidth="1"/>
    <col min="5" max="5" width="13" style="166" customWidth="1"/>
    <col min="6" max="6" width="17.7265625" style="1" customWidth="1"/>
    <col min="7" max="7" width="21.7265625" style="1" customWidth="1"/>
    <col min="8" max="8" width="17" style="1" customWidth="1"/>
    <col min="9" max="9" width="59.54296875" style="1" customWidth="1"/>
    <col min="10" max="10" width="30.54296875" style="1" customWidth="1"/>
    <col min="11" max="11" width="13.08984375" style="1" customWidth="1"/>
    <col min="12" max="12" width="13.7265625" style="1" bestFit="1" customWidth="1"/>
    <col min="13" max="13" width="10.54296875" style="1" customWidth="1"/>
    <col min="14" max="14" width="17.453125" style="181" customWidth="1"/>
    <col min="15" max="15" width="14.26953125" style="1" customWidth="1"/>
    <col min="16" max="16" width="10.26953125" style="99" customWidth="1"/>
    <col min="17" max="17" width="7.81640625" style="99" customWidth="1"/>
    <col min="18" max="18" width="16.6328125" style="1" customWidth="1"/>
    <col min="19" max="19" width="10.7265625" style="1" customWidth="1"/>
    <col min="20" max="20" width="8.81640625" style="166" customWidth="1"/>
    <col min="21" max="21" width="17.1796875" style="1" customWidth="1"/>
    <col min="22" max="22" width="9.81640625" style="1" customWidth="1"/>
    <col min="23" max="23" width="7.7265625" style="1" customWidth="1"/>
    <col min="24" max="24" width="13.54296875" style="1" customWidth="1"/>
    <col min="25" max="25" width="10.26953125" style="1" customWidth="1"/>
    <col min="26" max="26" width="16.26953125" style="1" customWidth="1"/>
    <col min="27" max="16384" width="9.1796875" style="1"/>
  </cols>
  <sheetData>
    <row r="1" spans="1:26" s="6" customFormat="1" ht="24.75" customHeight="1" x14ac:dyDescent="0.35">
      <c r="A1" s="100"/>
      <c r="B1" s="192"/>
      <c r="C1" s="5"/>
      <c r="E1" s="183"/>
      <c r="H1" s="5"/>
      <c r="I1" s="109"/>
      <c r="J1" s="109"/>
      <c r="K1" s="5"/>
      <c r="L1" s="5"/>
      <c r="M1" s="5"/>
      <c r="N1" s="167"/>
      <c r="O1" s="5"/>
      <c r="P1" s="93"/>
      <c r="Q1" s="93"/>
      <c r="R1" s="5"/>
      <c r="S1" s="5"/>
      <c r="T1" s="152"/>
      <c r="U1" s="5"/>
      <c r="V1" s="5"/>
      <c r="W1" s="5"/>
      <c r="X1" s="5"/>
      <c r="Y1" s="5"/>
      <c r="Z1" s="7" t="s">
        <v>26</v>
      </c>
    </row>
    <row r="2" spans="1:26" s="6" customFormat="1" ht="24.75" customHeight="1" x14ac:dyDescent="0.45">
      <c r="A2" s="221" t="s">
        <v>534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spans="1:26" s="6" customFormat="1" ht="24.75" customHeight="1" x14ac:dyDescent="0.45">
      <c r="A3" s="221" t="s">
        <v>13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</row>
    <row r="4" spans="1:26" s="6" customFormat="1" ht="24.75" customHeight="1" x14ac:dyDescent="0.45">
      <c r="A4" s="221" t="s">
        <v>33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</row>
    <row r="5" spans="1:26" s="6" customFormat="1" ht="24.75" customHeight="1" x14ac:dyDescent="0.45">
      <c r="A5" s="221" t="s">
        <v>25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</row>
    <row r="6" spans="1:26" s="6" customFormat="1" ht="11.25" customHeight="1" x14ac:dyDescent="0.35">
      <c r="A6" s="94"/>
      <c r="B6" s="193"/>
      <c r="C6" s="4"/>
      <c r="D6" s="4"/>
      <c r="E6" s="153"/>
      <c r="F6" s="4"/>
      <c r="G6" s="4"/>
      <c r="H6" s="4"/>
      <c r="I6" s="110"/>
      <c r="J6" s="110"/>
      <c r="K6" s="4"/>
      <c r="L6" s="4"/>
      <c r="M6" s="4"/>
      <c r="N6" s="168"/>
      <c r="O6" s="4"/>
      <c r="P6" s="94"/>
      <c r="Q6" s="94"/>
      <c r="R6" s="4"/>
      <c r="S6" s="4"/>
      <c r="T6" s="153"/>
      <c r="U6" s="4"/>
      <c r="V6" s="4"/>
      <c r="W6" s="4"/>
      <c r="X6" s="4"/>
      <c r="Y6" s="4"/>
      <c r="Z6" s="4"/>
    </row>
    <row r="7" spans="1:26" s="6" customFormat="1" ht="24.75" customHeight="1" x14ac:dyDescent="0.4">
      <c r="A7" s="101" t="s">
        <v>129</v>
      </c>
      <c r="B7" s="193"/>
      <c r="C7" s="4"/>
      <c r="D7" s="4"/>
      <c r="E7" s="153"/>
      <c r="F7" s="4"/>
      <c r="G7" s="4"/>
      <c r="H7" s="4"/>
      <c r="I7" s="110"/>
      <c r="J7" s="110"/>
      <c r="K7" s="4"/>
      <c r="L7" s="4"/>
      <c r="M7" s="4"/>
      <c r="N7" s="168"/>
      <c r="O7" s="4"/>
      <c r="P7" s="94"/>
      <c r="Q7" s="94"/>
      <c r="R7" s="4"/>
      <c r="S7" s="4"/>
      <c r="T7" s="153"/>
      <c r="U7" s="4"/>
      <c r="V7" s="4"/>
      <c r="W7" s="4"/>
      <c r="X7" s="4"/>
      <c r="Y7" s="4"/>
      <c r="Z7" s="4"/>
    </row>
    <row r="8" spans="1:26" s="6" customFormat="1" ht="24.75" customHeight="1" x14ac:dyDescent="0.4">
      <c r="A8" s="101" t="s">
        <v>130</v>
      </c>
      <c r="B8" s="192"/>
      <c r="C8" s="5"/>
      <c r="D8" s="5"/>
      <c r="E8" s="152"/>
      <c r="F8" s="5"/>
      <c r="G8" s="5"/>
      <c r="H8" s="8"/>
      <c r="I8" s="127"/>
      <c r="J8" s="127"/>
      <c r="K8" s="5"/>
      <c r="L8" s="5"/>
      <c r="M8" s="5"/>
      <c r="N8" s="167"/>
      <c r="O8" s="5"/>
      <c r="P8" s="93"/>
      <c r="Q8" s="93"/>
      <c r="R8" s="5"/>
      <c r="S8" s="5"/>
      <c r="T8" s="152"/>
      <c r="U8" s="5"/>
      <c r="V8" s="5"/>
      <c r="W8" s="5"/>
      <c r="X8" s="5"/>
      <c r="Y8" s="5"/>
      <c r="Z8" s="5"/>
    </row>
    <row r="9" spans="1:26" s="9" customFormat="1" ht="33.75" customHeight="1" x14ac:dyDescent="0.35">
      <c r="A9" s="222" t="s">
        <v>2</v>
      </c>
      <c r="B9" s="225" t="s">
        <v>15</v>
      </c>
      <c r="C9" s="228" t="s">
        <v>16</v>
      </c>
      <c r="D9" s="228" t="s">
        <v>14</v>
      </c>
      <c r="E9" s="222" t="s">
        <v>28</v>
      </c>
      <c r="F9" s="17"/>
      <c r="G9" s="17"/>
      <c r="H9" s="228" t="s">
        <v>17</v>
      </c>
      <c r="I9" s="237" t="s">
        <v>18</v>
      </c>
      <c r="J9" s="131"/>
      <c r="K9" s="214" t="s">
        <v>3</v>
      </c>
      <c r="L9" s="215"/>
      <c r="M9" s="216"/>
      <c r="N9" s="210" t="s">
        <v>31</v>
      </c>
      <c r="O9" s="211"/>
      <c r="P9" s="231" t="s">
        <v>27</v>
      </c>
      <c r="Q9" s="232"/>
      <c r="R9" s="233"/>
      <c r="S9" s="209" t="s">
        <v>35</v>
      </c>
      <c r="T9" s="209"/>
      <c r="U9" s="209"/>
      <c r="V9" s="209" t="s">
        <v>36</v>
      </c>
      <c r="W9" s="209"/>
      <c r="X9" s="209"/>
      <c r="Y9" s="234" t="s">
        <v>20</v>
      </c>
      <c r="Z9" s="234" t="s">
        <v>34</v>
      </c>
    </row>
    <row r="10" spans="1:26" s="9" customFormat="1" ht="20" customHeight="1" x14ac:dyDescent="0.35">
      <c r="A10" s="223"/>
      <c r="B10" s="226"/>
      <c r="C10" s="229"/>
      <c r="D10" s="229"/>
      <c r="E10" s="223"/>
      <c r="F10" s="18" t="s">
        <v>29</v>
      </c>
      <c r="G10" s="18" t="s">
        <v>30</v>
      </c>
      <c r="H10" s="229"/>
      <c r="I10" s="238"/>
      <c r="J10" s="132" t="s">
        <v>342</v>
      </c>
      <c r="K10" s="217"/>
      <c r="L10" s="218"/>
      <c r="M10" s="219"/>
      <c r="N10" s="212"/>
      <c r="O10" s="213"/>
      <c r="P10" s="104" t="s">
        <v>4</v>
      </c>
      <c r="Q10" s="235" t="s">
        <v>5</v>
      </c>
      <c r="R10" s="236"/>
      <c r="S10" s="209" t="s">
        <v>21</v>
      </c>
      <c r="T10" s="220" t="s">
        <v>22</v>
      </c>
      <c r="U10" s="209" t="s">
        <v>19</v>
      </c>
      <c r="V10" s="209" t="s">
        <v>21</v>
      </c>
      <c r="W10" s="209" t="s">
        <v>22</v>
      </c>
      <c r="X10" s="209" t="s">
        <v>19</v>
      </c>
      <c r="Y10" s="234"/>
      <c r="Z10" s="234"/>
    </row>
    <row r="11" spans="1:26" s="9" customFormat="1" ht="34" customHeight="1" x14ac:dyDescent="0.35">
      <c r="A11" s="224"/>
      <c r="B11" s="227"/>
      <c r="C11" s="230"/>
      <c r="D11" s="230"/>
      <c r="E11" s="224"/>
      <c r="F11" s="19"/>
      <c r="G11" s="19"/>
      <c r="H11" s="230"/>
      <c r="I11" s="239"/>
      <c r="J11" s="133"/>
      <c r="K11" s="10" t="s">
        <v>23</v>
      </c>
      <c r="L11" s="10" t="s">
        <v>24</v>
      </c>
      <c r="M11" s="10" t="s">
        <v>32</v>
      </c>
      <c r="N11" s="169" t="s">
        <v>1</v>
      </c>
      <c r="O11" s="10" t="s">
        <v>0</v>
      </c>
      <c r="P11" s="105" t="s">
        <v>7</v>
      </c>
      <c r="Q11" s="105" t="s">
        <v>7</v>
      </c>
      <c r="R11" s="10" t="s">
        <v>6</v>
      </c>
      <c r="S11" s="209"/>
      <c r="T11" s="220"/>
      <c r="U11" s="209"/>
      <c r="V11" s="209"/>
      <c r="W11" s="209"/>
      <c r="X11" s="209"/>
      <c r="Y11" s="234"/>
      <c r="Z11" s="234"/>
    </row>
    <row r="12" spans="1:26" s="9" customFormat="1" ht="23" customHeight="1" x14ac:dyDescent="0.35">
      <c r="A12" s="95">
        <v>1</v>
      </c>
      <c r="B12" s="194">
        <v>2</v>
      </c>
      <c r="C12" s="11">
        <v>3</v>
      </c>
      <c r="D12" s="11">
        <v>4</v>
      </c>
      <c r="E12" s="154">
        <v>5</v>
      </c>
      <c r="F12" s="11">
        <v>6</v>
      </c>
      <c r="G12" s="11">
        <v>7</v>
      </c>
      <c r="H12" s="11">
        <v>8</v>
      </c>
      <c r="I12" s="111">
        <v>9</v>
      </c>
      <c r="J12" s="111"/>
      <c r="K12" s="11">
        <v>10</v>
      </c>
      <c r="L12" s="11">
        <v>11</v>
      </c>
      <c r="M12" s="11">
        <v>12</v>
      </c>
      <c r="N12" s="170">
        <v>13</v>
      </c>
      <c r="O12" s="11">
        <v>14</v>
      </c>
      <c r="P12" s="95">
        <v>15</v>
      </c>
      <c r="Q12" s="95">
        <v>16</v>
      </c>
      <c r="R12" s="11">
        <v>17</v>
      </c>
      <c r="S12" s="11">
        <v>18</v>
      </c>
      <c r="T12" s="154">
        <v>19</v>
      </c>
      <c r="U12" s="11">
        <v>20</v>
      </c>
      <c r="V12" s="11">
        <v>18</v>
      </c>
      <c r="W12" s="11">
        <v>19</v>
      </c>
      <c r="X12" s="11">
        <v>20</v>
      </c>
      <c r="Y12" s="11">
        <v>24</v>
      </c>
      <c r="Z12" s="11">
        <v>25</v>
      </c>
    </row>
    <row r="13" spans="1:26" ht="3" customHeight="1" x14ac:dyDescent="0.3">
      <c r="A13" s="80"/>
      <c r="B13" s="184"/>
      <c r="C13" s="2"/>
      <c r="D13" s="2"/>
      <c r="E13" s="184"/>
      <c r="F13" s="2"/>
      <c r="G13" s="2"/>
      <c r="H13" s="2"/>
      <c r="I13" s="2"/>
      <c r="J13" s="2"/>
      <c r="K13" s="2"/>
      <c r="L13" s="2"/>
      <c r="M13" s="2"/>
      <c r="N13" s="171"/>
      <c r="O13" s="2"/>
      <c r="P13" s="80"/>
      <c r="Q13" s="96"/>
      <c r="R13" s="3"/>
      <c r="S13" s="3"/>
      <c r="T13" s="155"/>
      <c r="U13" s="3"/>
      <c r="V13" s="3"/>
      <c r="W13" s="3"/>
      <c r="X13" s="3"/>
      <c r="Y13" s="3"/>
      <c r="Z13" s="2"/>
    </row>
    <row r="14" spans="1:26" ht="29.25" customHeight="1" x14ac:dyDescent="0.3">
      <c r="A14" s="241" t="s">
        <v>8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3"/>
    </row>
    <row r="15" spans="1:26" ht="40" customHeight="1" x14ac:dyDescent="0.3">
      <c r="A15" s="72">
        <v>1</v>
      </c>
      <c r="B15" s="147" t="s">
        <v>136</v>
      </c>
      <c r="C15" s="34" t="s">
        <v>137</v>
      </c>
      <c r="D15" s="79" t="s">
        <v>134</v>
      </c>
      <c r="E15" s="185" t="s">
        <v>131</v>
      </c>
      <c r="F15" s="35">
        <v>23138610000</v>
      </c>
      <c r="G15" s="32" t="s">
        <v>185</v>
      </c>
      <c r="H15" s="28">
        <v>22200000000</v>
      </c>
      <c r="I15" s="29" t="s">
        <v>135</v>
      </c>
      <c r="J15" s="92" t="s">
        <v>345</v>
      </c>
      <c r="K15" s="30" t="s">
        <v>137</v>
      </c>
      <c r="L15" s="30" t="s">
        <v>138</v>
      </c>
      <c r="M15" s="32" t="s">
        <v>139</v>
      </c>
      <c r="N15" s="43" t="s">
        <v>140</v>
      </c>
      <c r="O15" s="33" t="s">
        <v>141</v>
      </c>
      <c r="P15" s="64">
        <v>1</v>
      </c>
      <c r="Q15" s="65">
        <v>0.95</v>
      </c>
      <c r="R15" s="145">
        <f>U15+X15</f>
        <v>21090000000</v>
      </c>
      <c r="S15" s="134" t="s">
        <v>143</v>
      </c>
      <c r="T15" s="156" t="s">
        <v>145</v>
      </c>
      <c r="U15" s="146">
        <v>12222210000</v>
      </c>
      <c r="V15" s="90" t="s">
        <v>144</v>
      </c>
      <c r="W15" s="151" t="s">
        <v>142</v>
      </c>
      <c r="X15" s="145">
        <v>8867790000</v>
      </c>
      <c r="Y15" s="63" t="s">
        <v>147</v>
      </c>
      <c r="Z15" s="148" t="s">
        <v>146</v>
      </c>
    </row>
    <row r="16" spans="1:26" ht="40" customHeight="1" x14ac:dyDescent="0.3">
      <c r="A16" s="72">
        <v>2</v>
      </c>
      <c r="B16" s="195" t="s">
        <v>136</v>
      </c>
      <c r="C16" s="30" t="s">
        <v>137</v>
      </c>
      <c r="D16" s="81" t="s">
        <v>134</v>
      </c>
      <c r="E16" s="148" t="s">
        <v>131</v>
      </c>
      <c r="F16" s="27">
        <v>23138610000</v>
      </c>
      <c r="G16" s="32" t="s">
        <v>185</v>
      </c>
      <c r="H16" s="28">
        <v>22200000000</v>
      </c>
      <c r="I16" s="36" t="s">
        <v>135</v>
      </c>
      <c r="J16" s="92" t="s">
        <v>345</v>
      </c>
      <c r="K16" s="31" t="s">
        <v>137</v>
      </c>
      <c r="L16" s="34" t="s">
        <v>138</v>
      </c>
      <c r="M16" s="37" t="s">
        <v>139</v>
      </c>
      <c r="N16" s="43" t="s">
        <v>140</v>
      </c>
      <c r="O16" s="38" t="s">
        <v>141</v>
      </c>
      <c r="P16" s="64">
        <v>1</v>
      </c>
      <c r="Q16" s="65">
        <v>0.05</v>
      </c>
      <c r="R16" s="58">
        <f>H16*5%</f>
        <v>1110000000</v>
      </c>
      <c r="S16" s="63" t="s">
        <v>147</v>
      </c>
      <c r="T16" s="157" t="s">
        <v>147</v>
      </c>
      <c r="U16" s="63" t="s">
        <v>147</v>
      </c>
      <c r="V16" s="136" t="s">
        <v>148</v>
      </c>
      <c r="W16" s="151" t="s">
        <v>142</v>
      </c>
      <c r="X16" s="145">
        <f>R16</f>
        <v>1110000000</v>
      </c>
      <c r="Y16" s="63" t="s">
        <v>147</v>
      </c>
      <c r="Z16" s="148" t="s">
        <v>146</v>
      </c>
    </row>
    <row r="17" spans="1:26" ht="40" customHeight="1" x14ac:dyDescent="0.3">
      <c r="A17" s="72">
        <v>3</v>
      </c>
      <c r="B17" s="147" t="s">
        <v>156</v>
      </c>
      <c r="C17" s="34" t="s">
        <v>157</v>
      </c>
      <c r="D17" s="79" t="s">
        <v>158</v>
      </c>
      <c r="E17" s="148" t="s">
        <v>131</v>
      </c>
      <c r="F17" s="44">
        <v>595607000</v>
      </c>
      <c r="G17" s="32" t="s">
        <v>185</v>
      </c>
      <c r="H17" s="42">
        <v>90820000</v>
      </c>
      <c r="I17" s="29" t="s">
        <v>159</v>
      </c>
      <c r="J17" s="92" t="s">
        <v>346</v>
      </c>
      <c r="K17" s="30" t="s">
        <v>161</v>
      </c>
      <c r="L17" s="39" t="s">
        <v>160</v>
      </c>
      <c r="M17" s="37" t="s">
        <v>162</v>
      </c>
      <c r="N17" s="172" t="s">
        <v>163</v>
      </c>
      <c r="O17" s="38" t="s">
        <v>164</v>
      </c>
      <c r="P17" s="64">
        <v>1</v>
      </c>
      <c r="Q17" s="65">
        <v>0.95</v>
      </c>
      <c r="R17" s="58">
        <f>H17*95%</f>
        <v>86279000</v>
      </c>
      <c r="S17" s="90" t="s">
        <v>165</v>
      </c>
      <c r="T17" s="158" t="s">
        <v>170</v>
      </c>
      <c r="U17" s="57">
        <v>86279000</v>
      </c>
      <c r="V17" s="63" t="s">
        <v>147</v>
      </c>
      <c r="W17" s="63" t="s">
        <v>147</v>
      </c>
      <c r="X17" s="63" t="s">
        <v>147</v>
      </c>
      <c r="Y17" s="63" t="s">
        <v>147</v>
      </c>
      <c r="Z17" s="148" t="s">
        <v>200</v>
      </c>
    </row>
    <row r="18" spans="1:26" ht="40" customHeight="1" x14ac:dyDescent="0.3">
      <c r="A18" s="72">
        <v>4</v>
      </c>
      <c r="B18" s="195" t="s">
        <v>156</v>
      </c>
      <c r="C18" s="30" t="s">
        <v>157</v>
      </c>
      <c r="D18" s="81" t="s">
        <v>158</v>
      </c>
      <c r="E18" s="148" t="s">
        <v>131</v>
      </c>
      <c r="F18" s="45">
        <v>595607000</v>
      </c>
      <c r="G18" s="32" t="s">
        <v>185</v>
      </c>
      <c r="H18" s="46">
        <v>90820000</v>
      </c>
      <c r="I18" s="29" t="s">
        <v>159</v>
      </c>
      <c r="J18" s="92" t="s">
        <v>346</v>
      </c>
      <c r="K18" s="30" t="s">
        <v>161</v>
      </c>
      <c r="L18" s="39" t="s">
        <v>160</v>
      </c>
      <c r="M18" s="37" t="s">
        <v>162</v>
      </c>
      <c r="N18" s="32" t="s">
        <v>166</v>
      </c>
      <c r="O18" s="38" t="s">
        <v>167</v>
      </c>
      <c r="P18" s="64">
        <v>1</v>
      </c>
      <c r="Q18" s="65">
        <v>0.05</v>
      </c>
      <c r="R18" s="58">
        <f>H18*5%</f>
        <v>4541000</v>
      </c>
      <c r="S18" s="136" t="s">
        <v>168</v>
      </c>
      <c r="T18" s="159" t="s">
        <v>169</v>
      </c>
      <c r="U18" s="57">
        <v>4541000</v>
      </c>
      <c r="V18" s="63" t="s">
        <v>147</v>
      </c>
      <c r="W18" s="63" t="s">
        <v>147</v>
      </c>
      <c r="X18" s="63" t="s">
        <v>147</v>
      </c>
      <c r="Y18" s="63" t="s">
        <v>147</v>
      </c>
      <c r="Z18" s="148" t="s">
        <v>200</v>
      </c>
    </row>
    <row r="19" spans="1:26" ht="40" customHeight="1" x14ac:dyDescent="0.3">
      <c r="A19" s="72">
        <v>5</v>
      </c>
      <c r="B19" s="32" t="s">
        <v>181</v>
      </c>
      <c r="C19" s="30" t="s">
        <v>182</v>
      </c>
      <c r="D19" s="40" t="s">
        <v>183</v>
      </c>
      <c r="E19" s="148" t="s">
        <v>218</v>
      </c>
      <c r="F19" s="137">
        <v>1150500000</v>
      </c>
      <c r="G19" s="32" t="s">
        <v>185</v>
      </c>
      <c r="H19" s="47">
        <v>174623000</v>
      </c>
      <c r="I19" s="29" t="s">
        <v>186</v>
      </c>
      <c r="J19" s="92" t="s">
        <v>347</v>
      </c>
      <c r="K19" s="30" t="s">
        <v>182</v>
      </c>
      <c r="L19" s="30" t="s">
        <v>187</v>
      </c>
      <c r="M19" s="32" t="s">
        <v>188</v>
      </c>
      <c r="N19" s="150" t="s">
        <v>189</v>
      </c>
      <c r="O19" s="33" t="s">
        <v>190</v>
      </c>
      <c r="P19" s="66">
        <v>1</v>
      </c>
      <c r="Q19" s="67">
        <v>0.95</v>
      </c>
      <c r="R19" s="58">
        <f>H19*95%</f>
        <v>165891850</v>
      </c>
      <c r="S19" s="138" t="s">
        <v>191</v>
      </c>
      <c r="T19" s="160" t="s">
        <v>192</v>
      </c>
      <c r="U19" s="58">
        <f t="shared" ref="U19:U25" si="0">R19</f>
        <v>165891850</v>
      </c>
      <c r="V19" s="139" t="s">
        <v>147</v>
      </c>
      <c r="W19" s="63" t="s">
        <v>147</v>
      </c>
      <c r="X19" s="63" t="s">
        <v>147</v>
      </c>
      <c r="Y19" s="63" t="s">
        <v>147</v>
      </c>
      <c r="Z19" s="148" t="s">
        <v>299</v>
      </c>
    </row>
    <row r="20" spans="1:26" ht="40" customHeight="1" x14ac:dyDescent="0.3">
      <c r="A20" s="72">
        <v>6</v>
      </c>
      <c r="B20" s="32" t="s">
        <v>181</v>
      </c>
      <c r="C20" s="30" t="s">
        <v>182</v>
      </c>
      <c r="D20" s="40" t="s">
        <v>183</v>
      </c>
      <c r="E20" s="148" t="s">
        <v>218</v>
      </c>
      <c r="F20" s="137">
        <v>1150500000</v>
      </c>
      <c r="G20" s="32" t="s">
        <v>185</v>
      </c>
      <c r="H20" s="47">
        <v>174623000</v>
      </c>
      <c r="I20" s="29" t="s">
        <v>186</v>
      </c>
      <c r="J20" s="92" t="s">
        <v>347</v>
      </c>
      <c r="K20" s="30" t="s">
        <v>182</v>
      </c>
      <c r="L20" s="30" t="s">
        <v>187</v>
      </c>
      <c r="M20" s="32" t="s">
        <v>188</v>
      </c>
      <c r="N20" s="182" t="s">
        <v>193</v>
      </c>
      <c r="O20" s="33" t="s">
        <v>194</v>
      </c>
      <c r="P20" s="66">
        <v>1</v>
      </c>
      <c r="Q20" s="65">
        <v>0.05</v>
      </c>
      <c r="R20" s="58">
        <f>H20*5%</f>
        <v>8731150</v>
      </c>
      <c r="S20" s="140" t="s">
        <v>195</v>
      </c>
      <c r="T20" s="161" t="s">
        <v>196</v>
      </c>
      <c r="U20" s="57">
        <f t="shared" si="0"/>
        <v>8731150</v>
      </c>
      <c r="V20" s="63" t="s">
        <v>147</v>
      </c>
      <c r="W20" s="63" t="s">
        <v>147</v>
      </c>
      <c r="X20" s="63" t="s">
        <v>147</v>
      </c>
      <c r="Y20" s="63" t="s">
        <v>147</v>
      </c>
      <c r="Z20" s="148" t="s">
        <v>299</v>
      </c>
    </row>
    <row r="21" spans="1:26" ht="40" customHeight="1" x14ac:dyDescent="0.3">
      <c r="A21" s="72">
        <v>7</v>
      </c>
      <c r="B21" s="32" t="s">
        <v>236</v>
      </c>
      <c r="C21" s="30" t="s">
        <v>210</v>
      </c>
      <c r="D21" s="40" t="s">
        <v>208</v>
      </c>
      <c r="E21" s="148" t="s">
        <v>218</v>
      </c>
      <c r="F21" s="28">
        <v>139359000</v>
      </c>
      <c r="G21" s="32" t="s">
        <v>185</v>
      </c>
      <c r="H21" s="51">
        <v>140000000</v>
      </c>
      <c r="I21" s="29" t="s">
        <v>237</v>
      </c>
      <c r="J21" s="92" t="s">
        <v>348</v>
      </c>
      <c r="K21" s="30" t="s">
        <v>210</v>
      </c>
      <c r="L21" s="30" t="s">
        <v>205</v>
      </c>
      <c r="M21" s="32" t="s">
        <v>238</v>
      </c>
      <c r="N21" s="62" t="s">
        <v>239</v>
      </c>
      <c r="O21" s="33" t="s">
        <v>190</v>
      </c>
      <c r="P21" s="66">
        <v>1</v>
      </c>
      <c r="Q21" s="66">
        <v>1</v>
      </c>
      <c r="R21" s="57">
        <f>F21</f>
        <v>139359000</v>
      </c>
      <c r="S21" s="140" t="s">
        <v>240</v>
      </c>
      <c r="T21" s="160" t="s">
        <v>202</v>
      </c>
      <c r="U21" s="57">
        <f t="shared" si="0"/>
        <v>139359000</v>
      </c>
      <c r="V21" s="63" t="s">
        <v>147</v>
      </c>
      <c r="W21" s="63" t="s">
        <v>147</v>
      </c>
      <c r="X21" s="63" t="s">
        <v>147</v>
      </c>
      <c r="Y21" s="63" t="s">
        <v>147</v>
      </c>
      <c r="Z21" s="148" t="s">
        <v>299</v>
      </c>
    </row>
    <row r="22" spans="1:26" ht="40" customHeight="1" x14ac:dyDescent="0.3">
      <c r="A22" s="72">
        <v>8</v>
      </c>
      <c r="B22" s="147" t="s">
        <v>241</v>
      </c>
      <c r="C22" s="34" t="s">
        <v>231</v>
      </c>
      <c r="D22" s="82" t="s">
        <v>208</v>
      </c>
      <c r="E22" s="185" t="s">
        <v>218</v>
      </c>
      <c r="F22" s="44">
        <v>98700000</v>
      </c>
      <c r="G22" s="37" t="s">
        <v>185</v>
      </c>
      <c r="H22" s="28">
        <v>98478000</v>
      </c>
      <c r="I22" s="125" t="s">
        <v>242</v>
      </c>
      <c r="J22" s="92" t="s">
        <v>349</v>
      </c>
      <c r="K22" s="31" t="s">
        <v>231</v>
      </c>
      <c r="L22" s="31" t="s">
        <v>243</v>
      </c>
      <c r="M22" s="37" t="s">
        <v>203</v>
      </c>
      <c r="N22" s="173" t="s">
        <v>244</v>
      </c>
      <c r="O22" s="38" t="s">
        <v>245</v>
      </c>
      <c r="P22" s="68">
        <v>1</v>
      </c>
      <c r="Q22" s="67">
        <v>0.95</v>
      </c>
      <c r="R22" s="58">
        <f>H22*95%</f>
        <v>93554100</v>
      </c>
      <c r="S22" s="141" t="s">
        <v>246</v>
      </c>
      <c r="T22" s="160" t="s">
        <v>247</v>
      </c>
      <c r="U22" s="58">
        <f t="shared" si="0"/>
        <v>93554100</v>
      </c>
      <c r="V22" s="63" t="s">
        <v>147</v>
      </c>
      <c r="W22" s="63" t="s">
        <v>147</v>
      </c>
      <c r="X22" s="63" t="s">
        <v>147</v>
      </c>
      <c r="Y22" s="63" t="s">
        <v>147</v>
      </c>
      <c r="Z22" s="148" t="s">
        <v>299</v>
      </c>
    </row>
    <row r="23" spans="1:26" ht="40" customHeight="1" x14ac:dyDescent="0.3">
      <c r="A23" s="72">
        <v>9</v>
      </c>
      <c r="B23" s="32" t="s">
        <v>241</v>
      </c>
      <c r="C23" s="30" t="s">
        <v>231</v>
      </c>
      <c r="D23" s="40" t="s">
        <v>208</v>
      </c>
      <c r="E23" s="148" t="s">
        <v>218</v>
      </c>
      <c r="F23" s="51">
        <v>98700000</v>
      </c>
      <c r="G23" s="32" t="s">
        <v>185</v>
      </c>
      <c r="H23" s="28">
        <v>98478000</v>
      </c>
      <c r="I23" s="29" t="s">
        <v>242</v>
      </c>
      <c r="J23" s="92" t="s">
        <v>349</v>
      </c>
      <c r="K23" s="30" t="s">
        <v>231</v>
      </c>
      <c r="L23" s="30" t="s">
        <v>243</v>
      </c>
      <c r="M23" s="32" t="s">
        <v>203</v>
      </c>
      <c r="N23" s="62" t="s">
        <v>244</v>
      </c>
      <c r="O23" s="33" t="s">
        <v>245</v>
      </c>
      <c r="P23" s="66">
        <v>1</v>
      </c>
      <c r="Q23" s="65">
        <v>0.05</v>
      </c>
      <c r="R23" s="57">
        <f>H23*5%</f>
        <v>4923900</v>
      </c>
      <c r="S23" s="140" t="s">
        <v>305</v>
      </c>
      <c r="T23" s="161" t="s">
        <v>306</v>
      </c>
      <c r="U23" s="57">
        <f t="shared" ref="U23" si="1">R23</f>
        <v>4923900</v>
      </c>
      <c r="V23" s="63" t="s">
        <v>147</v>
      </c>
      <c r="W23" s="63" t="s">
        <v>147</v>
      </c>
      <c r="X23" s="63" t="s">
        <v>147</v>
      </c>
      <c r="Y23" s="63" t="s">
        <v>147</v>
      </c>
      <c r="Z23" s="148" t="s">
        <v>299</v>
      </c>
    </row>
    <row r="24" spans="1:26" ht="40" customHeight="1" x14ac:dyDescent="0.3">
      <c r="A24" s="72">
        <v>10</v>
      </c>
      <c r="B24" s="32" t="s">
        <v>255</v>
      </c>
      <c r="C24" s="30" t="s">
        <v>206</v>
      </c>
      <c r="D24" s="40" t="s">
        <v>256</v>
      </c>
      <c r="E24" s="148" t="s">
        <v>218</v>
      </c>
      <c r="F24" s="27">
        <v>202718050</v>
      </c>
      <c r="G24" s="32" t="s">
        <v>185</v>
      </c>
      <c r="H24" s="28">
        <v>189088500</v>
      </c>
      <c r="I24" s="29" t="s">
        <v>257</v>
      </c>
      <c r="J24" s="92" t="s">
        <v>348</v>
      </c>
      <c r="K24" s="30" t="s">
        <v>206</v>
      </c>
      <c r="L24" s="30" t="s">
        <v>258</v>
      </c>
      <c r="M24" s="32" t="s">
        <v>259</v>
      </c>
      <c r="N24" s="62" t="s">
        <v>260</v>
      </c>
      <c r="O24" s="48" t="s">
        <v>261</v>
      </c>
      <c r="P24" s="66">
        <v>1</v>
      </c>
      <c r="Q24" s="66">
        <v>1</v>
      </c>
      <c r="R24" s="57">
        <f>H24</f>
        <v>189088500</v>
      </c>
      <c r="S24" s="90" t="s">
        <v>262</v>
      </c>
      <c r="T24" s="158" t="s">
        <v>263</v>
      </c>
      <c r="U24" s="57">
        <f t="shared" si="0"/>
        <v>189088500</v>
      </c>
      <c r="V24" s="63" t="s">
        <v>147</v>
      </c>
      <c r="W24" s="63" t="s">
        <v>147</v>
      </c>
      <c r="X24" s="63" t="s">
        <v>147</v>
      </c>
      <c r="Y24" s="63" t="s">
        <v>147</v>
      </c>
      <c r="Z24" s="148" t="s">
        <v>299</v>
      </c>
    </row>
    <row r="25" spans="1:26" ht="40" customHeight="1" x14ac:dyDescent="0.3">
      <c r="A25" s="72">
        <v>11</v>
      </c>
      <c r="B25" s="32" t="s">
        <v>264</v>
      </c>
      <c r="C25" s="30" t="s">
        <v>265</v>
      </c>
      <c r="D25" s="40" t="s">
        <v>266</v>
      </c>
      <c r="E25" s="148" t="s">
        <v>218</v>
      </c>
      <c r="F25" s="51">
        <v>89631750</v>
      </c>
      <c r="G25" s="32" t="s">
        <v>185</v>
      </c>
      <c r="H25" s="28">
        <v>89416000</v>
      </c>
      <c r="I25" s="126" t="s">
        <v>267</v>
      </c>
      <c r="J25" s="92" t="s">
        <v>348</v>
      </c>
      <c r="K25" s="30" t="s">
        <v>265</v>
      </c>
      <c r="L25" s="30" t="s">
        <v>268</v>
      </c>
      <c r="M25" s="32" t="s">
        <v>251</v>
      </c>
      <c r="N25" s="62" t="s">
        <v>269</v>
      </c>
      <c r="O25" s="48" t="s">
        <v>169</v>
      </c>
      <c r="P25" s="66">
        <v>1</v>
      </c>
      <c r="Q25" s="66">
        <v>1</v>
      </c>
      <c r="R25" s="57">
        <f>H25</f>
        <v>89416000</v>
      </c>
      <c r="S25" s="90" t="s">
        <v>270</v>
      </c>
      <c r="T25" s="158" t="s">
        <v>268</v>
      </c>
      <c r="U25" s="57">
        <f t="shared" si="0"/>
        <v>89416000</v>
      </c>
      <c r="V25" s="63" t="s">
        <v>147</v>
      </c>
      <c r="W25" s="63" t="s">
        <v>147</v>
      </c>
      <c r="X25" s="63" t="s">
        <v>147</v>
      </c>
      <c r="Y25" s="63" t="s">
        <v>147</v>
      </c>
      <c r="Z25" s="148" t="s">
        <v>299</v>
      </c>
    </row>
    <row r="26" spans="1:26" ht="40" customHeight="1" x14ac:dyDescent="0.3">
      <c r="A26" s="72">
        <v>12</v>
      </c>
      <c r="B26" s="32" t="s">
        <v>281</v>
      </c>
      <c r="C26" s="30" t="s">
        <v>282</v>
      </c>
      <c r="D26" s="40" t="s">
        <v>283</v>
      </c>
      <c r="E26" s="148" t="s">
        <v>218</v>
      </c>
      <c r="F26" s="51">
        <v>175473350</v>
      </c>
      <c r="G26" s="32" t="s">
        <v>185</v>
      </c>
      <c r="H26" s="28">
        <v>171664253</v>
      </c>
      <c r="I26" s="29" t="s">
        <v>284</v>
      </c>
      <c r="J26" s="92" t="s">
        <v>347</v>
      </c>
      <c r="K26" s="30" t="s">
        <v>282</v>
      </c>
      <c r="L26" s="30" t="s">
        <v>285</v>
      </c>
      <c r="M26" s="32" t="s">
        <v>188</v>
      </c>
      <c r="N26" s="62" t="s">
        <v>286</v>
      </c>
      <c r="O26" s="33" t="s">
        <v>287</v>
      </c>
      <c r="P26" s="66">
        <v>1</v>
      </c>
      <c r="Q26" s="65">
        <v>0.95</v>
      </c>
      <c r="R26" s="57">
        <f>H26*95%</f>
        <v>163081040.34999999</v>
      </c>
      <c r="S26" s="138" t="s">
        <v>288</v>
      </c>
      <c r="T26" s="161" t="s">
        <v>289</v>
      </c>
      <c r="U26" s="58">
        <f t="shared" ref="U26:U27" si="2">R26</f>
        <v>163081040.34999999</v>
      </c>
      <c r="V26" s="63" t="s">
        <v>147</v>
      </c>
      <c r="W26" s="63" t="s">
        <v>147</v>
      </c>
      <c r="X26" s="63" t="s">
        <v>147</v>
      </c>
      <c r="Y26" s="63" t="s">
        <v>147</v>
      </c>
      <c r="Z26" s="148" t="s">
        <v>299</v>
      </c>
    </row>
    <row r="27" spans="1:26" ht="40" customHeight="1" x14ac:dyDescent="0.3">
      <c r="A27" s="72">
        <v>13</v>
      </c>
      <c r="B27" s="32" t="s">
        <v>281</v>
      </c>
      <c r="C27" s="30" t="s">
        <v>282</v>
      </c>
      <c r="D27" s="40" t="s">
        <v>283</v>
      </c>
      <c r="E27" s="148" t="s">
        <v>218</v>
      </c>
      <c r="F27" s="51">
        <v>175473350</v>
      </c>
      <c r="G27" s="90" t="s">
        <v>184</v>
      </c>
      <c r="H27" s="28">
        <v>171664253</v>
      </c>
      <c r="I27" s="29" t="s">
        <v>284</v>
      </c>
      <c r="J27" s="92" t="s">
        <v>347</v>
      </c>
      <c r="K27" s="30" t="s">
        <v>282</v>
      </c>
      <c r="L27" s="30" t="s">
        <v>285</v>
      </c>
      <c r="M27" s="32" t="s">
        <v>188</v>
      </c>
      <c r="N27" s="62" t="s">
        <v>290</v>
      </c>
      <c r="O27" s="48" t="s">
        <v>291</v>
      </c>
      <c r="P27" s="66">
        <v>1</v>
      </c>
      <c r="Q27" s="65">
        <v>0.05</v>
      </c>
      <c r="R27" s="57">
        <f>H27*5%</f>
        <v>8583212.6500000004</v>
      </c>
      <c r="S27" s="140" t="s">
        <v>292</v>
      </c>
      <c r="T27" s="161" t="s">
        <v>293</v>
      </c>
      <c r="U27" s="57">
        <f t="shared" si="2"/>
        <v>8583212.6500000004</v>
      </c>
      <c r="V27" s="63" t="s">
        <v>147</v>
      </c>
      <c r="W27" s="63" t="s">
        <v>147</v>
      </c>
      <c r="X27" s="63" t="s">
        <v>147</v>
      </c>
      <c r="Y27" s="63" t="s">
        <v>147</v>
      </c>
      <c r="Z27" s="148" t="s">
        <v>299</v>
      </c>
    </row>
    <row r="28" spans="1:26" ht="40" customHeight="1" x14ac:dyDescent="0.3">
      <c r="A28" s="72">
        <v>13</v>
      </c>
      <c r="B28" s="147" t="s">
        <v>314</v>
      </c>
      <c r="C28" s="54" t="s">
        <v>315</v>
      </c>
      <c r="D28" s="79" t="s">
        <v>316</v>
      </c>
      <c r="E28" s="185" t="s">
        <v>218</v>
      </c>
      <c r="F28" s="86">
        <v>200000000</v>
      </c>
      <c r="G28" s="37" t="s">
        <v>185</v>
      </c>
      <c r="H28" s="87">
        <v>199752000</v>
      </c>
      <c r="I28" s="36" t="s">
        <v>317</v>
      </c>
      <c r="J28" s="92" t="s">
        <v>349</v>
      </c>
      <c r="K28" s="31" t="s">
        <v>315</v>
      </c>
      <c r="L28" s="34" t="s">
        <v>318</v>
      </c>
      <c r="M28" s="37" t="s">
        <v>319</v>
      </c>
      <c r="N28" s="173" t="s">
        <v>320</v>
      </c>
      <c r="O28" s="50" t="s">
        <v>321</v>
      </c>
      <c r="P28" s="68">
        <v>1</v>
      </c>
      <c r="Q28" s="67">
        <v>0.95</v>
      </c>
      <c r="R28" s="58">
        <f>H28*95%</f>
        <v>189764400</v>
      </c>
      <c r="S28" s="138" t="s">
        <v>322</v>
      </c>
      <c r="T28" s="162" t="s">
        <v>323</v>
      </c>
      <c r="U28" s="58">
        <f t="shared" ref="U28:U29" si="3">R28</f>
        <v>189764400</v>
      </c>
      <c r="V28" s="139" t="s">
        <v>147</v>
      </c>
      <c r="W28" s="139" t="s">
        <v>147</v>
      </c>
      <c r="X28" s="139" t="s">
        <v>147</v>
      </c>
      <c r="Y28" s="63" t="s">
        <v>147</v>
      </c>
      <c r="Z28" s="148" t="s">
        <v>299</v>
      </c>
    </row>
    <row r="29" spans="1:26" ht="40" customHeight="1" x14ac:dyDescent="0.3">
      <c r="A29" s="72">
        <v>14</v>
      </c>
      <c r="B29" s="32" t="s">
        <v>314</v>
      </c>
      <c r="C29" s="30" t="s">
        <v>315</v>
      </c>
      <c r="D29" s="40" t="s">
        <v>316</v>
      </c>
      <c r="E29" s="148" t="s">
        <v>218</v>
      </c>
      <c r="F29" s="51">
        <v>200000000</v>
      </c>
      <c r="G29" s="90" t="s">
        <v>184</v>
      </c>
      <c r="H29" s="28">
        <v>199752000</v>
      </c>
      <c r="I29" s="29" t="s">
        <v>317</v>
      </c>
      <c r="J29" s="92" t="s">
        <v>349</v>
      </c>
      <c r="K29" s="30" t="s">
        <v>315</v>
      </c>
      <c r="L29" s="30" t="s">
        <v>318</v>
      </c>
      <c r="M29" s="32" t="s">
        <v>319</v>
      </c>
      <c r="N29" s="62" t="s">
        <v>320</v>
      </c>
      <c r="O29" s="48" t="s">
        <v>321</v>
      </c>
      <c r="P29" s="66">
        <v>1</v>
      </c>
      <c r="Q29" s="65">
        <v>0.05</v>
      </c>
      <c r="R29" s="57">
        <f>H29*5%</f>
        <v>9987600</v>
      </c>
      <c r="S29" s="90" t="s">
        <v>324</v>
      </c>
      <c r="T29" s="161" t="s">
        <v>293</v>
      </c>
      <c r="U29" s="57">
        <f t="shared" si="3"/>
        <v>9987600</v>
      </c>
      <c r="V29" s="63" t="s">
        <v>147</v>
      </c>
      <c r="W29" s="63" t="s">
        <v>147</v>
      </c>
      <c r="X29" s="63" t="s">
        <v>147</v>
      </c>
      <c r="Y29" s="63" t="s">
        <v>147</v>
      </c>
      <c r="Z29" s="148" t="s">
        <v>299</v>
      </c>
    </row>
    <row r="30" spans="1:26" ht="40" customHeight="1" x14ac:dyDescent="0.3">
      <c r="A30" s="72">
        <v>15</v>
      </c>
      <c r="B30" s="32" t="s">
        <v>325</v>
      </c>
      <c r="C30" s="30" t="s">
        <v>326</v>
      </c>
      <c r="D30" s="40" t="s">
        <v>327</v>
      </c>
      <c r="E30" s="148" t="s">
        <v>218</v>
      </c>
      <c r="F30" s="51">
        <v>197000000</v>
      </c>
      <c r="G30" s="32" t="s">
        <v>185</v>
      </c>
      <c r="H30" s="28">
        <v>196400000</v>
      </c>
      <c r="I30" s="29" t="s">
        <v>328</v>
      </c>
      <c r="J30" s="92" t="s">
        <v>349</v>
      </c>
      <c r="K30" s="30" t="s">
        <v>326</v>
      </c>
      <c r="L30" s="30" t="s">
        <v>329</v>
      </c>
      <c r="M30" s="32" t="s">
        <v>251</v>
      </c>
      <c r="N30" s="62" t="s">
        <v>330</v>
      </c>
      <c r="O30" s="48" t="s">
        <v>331</v>
      </c>
      <c r="P30" s="66">
        <v>1</v>
      </c>
      <c r="Q30" s="65">
        <v>0.95</v>
      </c>
      <c r="R30" s="57">
        <f>H30*95%</f>
        <v>186580000</v>
      </c>
      <c r="S30" s="90" t="s">
        <v>332</v>
      </c>
      <c r="T30" s="161" t="s">
        <v>333</v>
      </c>
      <c r="U30" s="57">
        <f t="shared" ref="U30" si="4">R30</f>
        <v>186580000</v>
      </c>
      <c r="V30" s="63" t="s">
        <v>147</v>
      </c>
      <c r="W30" s="63" t="s">
        <v>147</v>
      </c>
      <c r="X30" s="63" t="s">
        <v>147</v>
      </c>
      <c r="Y30" s="63" t="s">
        <v>147</v>
      </c>
      <c r="Z30" s="148" t="s">
        <v>299</v>
      </c>
    </row>
    <row r="31" spans="1:26" ht="40" customHeight="1" x14ac:dyDescent="0.3">
      <c r="A31" s="72">
        <v>16</v>
      </c>
      <c r="B31" s="32" t="s">
        <v>355</v>
      </c>
      <c r="C31" s="30" t="s">
        <v>356</v>
      </c>
      <c r="D31" s="40" t="s">
        <v>357</v>
      </c>
      <c r="E31" s="148" t="s">
        <v>131</v>
      </c>
      <c r="F31" s="51">
        <v>800000000</v>
      </c>
      <c r="G31" s="90" t="s">
        <v>184</v>
      </c>
      <c r="H31" s="28">
        <v>786833119</v>
      </c>
      <c r="I31" s="29" t="s">
        <v>358</v>
      </c>
      <c r="J31" s="92" t="s">
        <v>345</v>
      </c>
      <c r="K31" s="30" t="s">
        <v>356</v>
      </c>
      <c r="L31" s="30" t="s">
        <v>359</v>
      </c>
      <c r="M31" s="32" t="s">
        <v>188</v>
      </c>
      <c r="N31" s="32" t="s">
        <v>360</v>
      </c>
      <c r="O31" s="48" t="s">
        <v>361</v>
      </c>
      <c r="P31" s="66">
        <v>1</v>
      </c>
      <c r="Q31" s="65">
        <v>0.95</v>
      </c>
      <c r="R31" s="57">
        <f>H31*95%</f>
        <v>747491463.04999995</v>
      </c>
      <c r="S31" s="90" t="s">
        <v>362</v>
      </c>
      <c r="T31" s="161" t="s">
        <v>363</v>
      </c>
      <c r="U31" s="57">
        <f t="shared" ref="U31" si="5">R31</f>
        <v>747491463.04999995</v>
      </c>
      <c r="V31" s="63" t="s">
        <v>147</v>
      </c>
      <c r="W31" s="63" t="s">
        <v>147</v>
      </c>
      <c r="X31" s="63" t="s">
        <v>147</v>
      </c>
      <c r="Y31" s="63" t="s">
        <v>147</v>
      </c>
      <c r="Z31" s="148" t="s">
        <v>299</v>
      </c>
    </row>
    <row r="32" spans="1:26" ht="40" customHeight="1" x14ac:dyDescent="0.3">
      <c r="A32" s="72">
        <v>17</v>
      </c>
      <c r="B32" s="32" t="s">
        <v>355</v>
      </c>
      <c r="C32" s="30" t="s">
        <v>356</v>
      </c>
      <c r="D32" s="40" t="s">
        <v>357</v>
      </c>
      <c r="E32" s="148" t="s">
        <v>131</v>
      </c>
      <c r="F32" s="51">
        <v>800000000</v>
      </c>
      <c r="G32" s="90" t="s">
        <v>184</v>
      </c>
      <c r="H32" s="28">
        <v>786833119</v>
      </c>
      <c r="I32" s="29" t="s">
        <v>358</v>
      </c>
      <c r="J32" s="92" t="s">
        <v>345</v>
      </c>
      <c r="K32" s="30" t="s">
        <v>356</v>
      </c>
      <c r="L32" s="30" t="s">
        <v>359</v>
      </c>
      <c r="M32" s="32" t="s">
        <v>188</v>
      </c>
      <c r="N32" s="32" t="s">
        <v>360</v>
      </c>
      <c r="O32" s="48" t="s">
        <v>361</v>
      </c>
      <c r="P32" s="66">
        <v>1</v>
      </c>
      <c r="Q32" s="65">
        <v>0.05</v>
      </c>
      <c r="R32" s="57">
        <f>H32*5%</f>
        <v>39341655.950000003</v>
      </c>
      <c r="S32" s="90" t="s">
        <v>364</v>
      </c>
      <c r="T32" s="161" t="s">
        <v>363</v>
      </c>
      <c r="U32" s="57">
        <f t="shared" ref="U32:U33" si="6">R32</f>
        <v>39341655.950000003</v>
      </c>
      <c r="V32" s="63" t="s">
        <v>147</v>
      </c>
      <c r="W32" s="63" t="s">
        <v>147</v>
      </c>
      <c r="X32" s="63" t="s">
        <v>147</v>
      </c>
      <c r="Y32" s="63" t="s">
        <v>147</v>
      </c>
      <c r="Z32" s="148" t="s">
        <v>299</v>
      </c>
    </row>
    <row r="33" spans="1:26" ht="40" customHeight="1" x14ac:dyDescent="0.3">
      <c r="A33" s="72">
        <v>18</v>
      </c>
      <c r="B33" s="32" t="s">
        <v>438</v>
      </c>
      <c r="C33" s="30" t="s">
        <v>326</v>
      </c>
      <c r="D33" s="40" t="s">
        <v>439</v>
      </c>
      <c r="E33" s="148" t="s">
        <v>218</v>
      </c>
      <c r="F33" s="51">
        <v>160000000</v>
      </c>
      <c r="G33" s="90" t="s">
        <v>184</v>
      </c>
      <c r="H33" s="28">
        <v>159399000</v>
      </c>
      <c r="I33" s="29" t="s">
        <v>440</v>
      </c>
      <c r="J33" s="92" t="s">
        <v>349</v>
      </c>
      <c r="K33" s="30" t="s">
        <v>326</v>
      </c>
      <c r="L33" s="30" t="s">
        <v>441</v>
      </c>
      <c r="M33" s="32" t="s">
        <v>442</v>
      </c>
      <c r="N33" s="174" t="s">
        <v>443</v>
      </c>
      <c r="O33" s="48" t="s">
        <v>361</v>
      </c>
      <c r="P33" s="66">
        <v>1</v>
      </c>
      <c r="Q33" s="65">
        <v>0.95</v>
      </c>
      <c r="R33" s="57">
        <f>H33*95%</f>
        <v>151429050</v>
      </c>
      <c r="S33" s="90" t="s">
        <v>444</v>
      </c>
      <c r="T33" s="161" t="s">
        <v>393</v>
      </c>
      <c r="U33" s="57">
        <f t="shared" si="6"/>
        <v>151429050</v>
      </c>
      <c r="V33" s="63" t="s">
        <v>147</v>
      </c>
      <c r="W33" s="63" t="s">
        <v>147</v>
      </c>
      <c r="X33" s="63" t="s">
        <v>147</v>
      </c>
      <c r="Y33" s="63" t="s">
        <v>147</v>
      </c>
      <c r="Z33" s="148" t="s">
        <v>299</v>
      </c>
    </row>
    <row r="34" spans="1:26" ht="40" customHeight="1" x14ac:dyDescent="0.3">
      <c r="A34" s="72">
        <v>19</v>
      </c>
      <c r="B34" s="32" t="s">
        <v>438</v>
      </c>
      <c r="C34" s="30" t="s">
        <v>326</v>
      </c>
      <c r="D34" s="40" t="s">
        <v>439</v>
      </c>
      <c r="E34" s="148" t="s">
        <v>218</v>
      </c>
      <c r="F34" s="51">
        <v>160000000</v>
      </c>
      <c r="G34" s="90" t="s">
        <v>184</v>
      </c>
      <c r="H34" s="28">
        <v>159399000</v>
      </c>
      <c r="I34" s="29" t="s">
        <v>440</v>
      </c>
      <c r="J34" s="92" t="s">
        <v>349</v>
      </c>
      <c r="K34" s="30" t="s">
        <v>326</v>
      </c>
      <c r="L34" s="30" t="s">
        <v>441</v>
      </c>
      <c r="M34" s="32" t="s">
        <v>442</v>
      </c>
      <c r="N34" s="32" t="s">
        <v>443</v>
      </c>
      <c r="O34" s="48" t="s">
        <v>361</v>
      </c>
      <c r="P34" s="66">
        <v>1</v>
      </c>
      <c r="Q34" s="65">
        <v>0.05</v>
      </c>
      <c r="R34" s="57">
        <f>H34*5%</f>
        <v>7969950</v>
      </c>
      <c r="S34" s="90" t="s">
        <v>445</v>
      </c>
      <c r="T34" s="161" t="s">
        <v>393</v>
      </c>
      <c r="U34" s="57">
        <f t="shared" ref="U34:U35" si="7">R34</f>
        <v>7969950</v>
      </c>
      <c r="V34" s="63" t="s">
        <v>147</v>
      </c>
      <c r="W34" s="63" t="s">
        <v>147</v>
      </c>
      <c r="X34" s="63" t="s">
        <v>147</v>
      </c>
      <c r="Y34" s="63" t="s">
        <v>147</v>
      </c>
      <c r="Z34" s="148" t="s">
        <v>299</v>
      </c>
    </row>
    <row r="35" spans="1:26" ht="40" customHeight="1" x14ac:dyDescent="0.3">
      <c r="A35" s="114">
        <v>20</v>
      </c>
      <c r="B35" s="32" t="s">
        <v>520</v>
      </c>
      <c r="C35" s="30" t="s">
        <v>326</v>
      </c>
      <c r="D35" s="123" t="s">
        <v>447</v>
      </c>
      <c r="E35" s="186" t="s">
        <v>218</v>
      </c>
      <c r="F35" s="51">
        <v>186000000</v>
      </c>
      <c r="G35" s="150" t="s">
        <v>184</v>
      </c>
      <c r="H35" s="124">
        <v>185400000</v>
      </c>
      <c r="I35" s="29" t="s">
        <v>448</v>
      </c>
      <c r="J35" s="92" t="s">
        <v>349</v>
      </c>
      <c r="K35" s="30" t="s">
        <v>326</v>
      </c>
      <c r="L35" s="30" t="s">
        <v>341</v>
      </c>
      <c r="M35" s="32" t="s">
        <v>442</v>
      </c>
      <c r="N35" s="174" t="s">
        <v>521</v>
      </c>
      <c r="O35" s="48" t="s">
        <v>361</v>
      </c>
      <c r="P35" s="66">
        <v>1</v>
      </c>
      <c r="Q35" s="65">
        <v>0.95</v>
      </c>
      <c r="R35" s="57">
        <f>H35*95%</f>
        <v>176130000</v>
      </c>
      <c r="S35" s="90" t="s">
        <v>449</v>
      </c>
      <c r="T35" s="161" t="s">
        <v>393</v>
      </c>
      <c r="U35" s="57">
        <f t="shared" si="7"/>
        <v>176130000</v>
      </c>
      <c r="V35" s="63" t="s">
        <v>147</v>
      </c>
      <c r="W35" s="63" t="s">
        <v>147</v>
      </c>
      <c r="X35" s="63" t="s">
        <v>147</v>
      </c>
      <c r="Y35" s="63" t="s">
        <v>147</v>
      </c>
      <c r="Z35" s="148" t="s">
        <v>299</v>
      </c>
    </row>
    <row r="36" spans="1:26" ht="40" customHeight="1" x14ac:dyDescent="0.3">
      <c r="A36" s="114">
        <v>21</v>
      </c>
      <c r="B36" s="32" t="s">
        <v>520</v>
      </c>
      <c r="C36" s="30" t="s">
        <v>326</v>
      </c>
      <c r="D36" s="52" t="s">
        <v>447</v>
      </c>
      <c r="E36" s="187" t="s">
        <v>218</v>
      </c>
      <c r="F36" s="51">
        <v>186000000</v>
      </c>
      <c r="G36" s="150" t="s">
        <v>184</v>
      </c>
      <c r="H36" s="124">
        <v>185400000</v>
      </c>
      <c r="I36" s="29" t="s">
        <v>448</v>
      </c>
      <c r="J36" s="92" t="s">
        <v>349</v>
      </c>
      <c r="K36" s="30" t="s">
        <v>326</v>
      </c>
      <c r="L36" s="30" t="s">
        <v>341</v>
      </c>
      <c r="M36" s="32" t="s">
        <v>442</v>
      </c>
      <c r="N36" s="32" t="s">
        <v>521</v>
      </c>
      <c r="O36" s="48" t="s">
        <v>361</v>
      </c>
      <c r="P36" s="66">
        <v>1</v>
      </c>
      <c r="Q36" s="65">
        <v>0.05</v>
      </c>
      <c r="R36" s="57">
        <f>H36*5%</f>
        <v>9270000</v>
      </c>
      <c r="S36" s="90" t="s">
        <v>450</v>
      </c>
      <c r="T36" s="161" t="s">
        <v>393</v>
      </c>
      <c r="U36" s="57">
        <f t="shared" ref="U36:U37" si="8">R36</f>
        <v>9270000</v>
      </c>
      <c r="V36" s="63" t="s">
        <v>147</v>
      </c>
      <c r="W36" s="63" t="s">
        <v>147</v>
      </c>
      <c r="X36" s="63" t="s">
        <v>147</v>
      </c>
      <c r="Y36" s="63" t="s">
        <v>147</v>
      </c>
      <c r="Z36" s="148" t="s">
        <v>299</v>
      </c>
    </row>
    <row r="37" spans="1:26" ht="40" customHeight="1" x14ac:dyDescent="0.3">
      <c r="A37" s="72">
        <v>22</v>
      </c>
      <c r="B37" s="147" t="s">
        <v>461</v>
      </c>
      <c r="C37" s="120" t="s">
        <v>462</v>
      </c>
      <c r="D37" s="147" t="s">
        <v>463</v>
      </c>
      <c r="E37" s="148" t="s">
        <v>131</v>
      </c>
      <c r="F37" s="85">
        <v>1007016000</v>
      </c>
      <c r="G37" s="90" t="s">
        <v>184</v>
      </c>
      <c r="H37" s="75">
        <v>998139000</v>
      </c>
      <c r="I37" s="29" t="s">
        <v>464</v>
      </c>
      <c r="J37" s="92" t="s">
        <v>345</v>
      </c>
      <c r="K37" s="30" t="s">
        <v>462</v>
      </c>
      <c r="L37" s="30" t="s">
        <v>465</v>
      </c>
      <c r="M37" s="32" t="s">
        <v>442</v>
      </c>
      <c r="N37" s="182" t="s">
        <v>466</v>
      </c>
      <c r="O37" s="30" t="s">
        <v>467</v>
      </c>
      <c r="P37" s="66">
        <v>1</v>
      </c>
      <c r="Q37" s="65">
        <v>0.95</v>
      </c>
      <c r="R37" s="57">
        <f>H37*95%</f>
        <v>948232050</v>
      </c>
      <c r="S37" s="90" t="s">
        <v>468</v>
      </c>
      <c r="T37" s="161" t="s">
        <v>293</v>
      </c>
      <c r="U37" s="57">
        <f t="shared" si="8"/>
        <v>948232050</v>
      </c>
      <c r="V37" s="63" t="s">
        <v>147</v>
      </c>
      <c r="W37" s="63" t="s">
        <v>147</v>
      </c>
      <c r="X37" s="63" t="s">
        <v>147</v>
      </c>
      <c r="Y37" s="63" t="s">
        <v>147</v>
      </c>
      <c r="Z37" s="148" t="s">
        <v>299</v>
      </c>
    </row>
    <row r="38" spans="1:26" ht="40" customHeight="1" x14ac:dyDescent="0.3">
      <c r="A38" s="72">
        <v>23</v>
      </c>
      <c r="B38" s="147" t="s">
        <v>461</v>
      </c>
      <c r="C38" s="30" t="s">
        <v>462</v>
      </c>
      <c r="D38" s="32" t="s">
        <v>463</v>
      </c>
      <c r="E38" s="148" t="s">
        <v>131</v>
      </c>
      <c r="F38" s="85">
        <v>1007016000</v>
      </c>
      <c r="G38" s="90" t="s">
        <v>184</v>
      </c>
      <c r="H38" s="75">
        <v>998139000</v>
      </c>
      <c r="I38" s="29" t="s">
        <v>464</v>
      </c>
      <c r="J38" s="92" t="s">
        <v>345</v>
      </c>
      <c r="K38" s="30" t="s">
        <v>462</v>
      </c>
      <c r="L38" s="30" t="s">
        <v>465</v>
      </c>
      <c r="M38" s="32" t="s">
        <v>442</v>
      </c>
      <c r="N38" s="175" t="s">
        <v>466</v>
      </c>
      <c r="O38" s="30" t="s">
        <v>467</v>
      </c>
      <c r="P38" s="66">
        <v>1</v>
      </c>
      <c r="Q38" s="65">
        <v>0.05</v>
      </c>
      <c r="R38" s="57">
        <f>H38*5%</f>
        <v>49906950</v>
      </c>
      <c r="S38" s="90" t="s">
        <v>469</v>
      </c>
      <c r="T38" s="161" t="s">
        <v>293</v>
      </c>
      <c r="U38" s="57">
        <f t="shared" ref="U38" si="9">R38</f>
        <v>49906950</v>
      </c>
      <c r="V38" s="63" t="s">
        <v>147</v>
      </c>
      <c r="W38" s="63" t="s">
        <v>147</v>
      </c>
      <c r="X38" s="63" t="s">
        <v>147</v>
      </c>
      <c r="Y38" s="63" t="s">
        <v>147</v>
      </c>
      <c r="Z38" s="148" t="s">
        <v>299</v>
      </c>
    </row>
    <row r="39" spans="1:26" ht="40" customHeight="1" x14ac:dyDescent="0.3">
      <c r="A39" s="72">
        <v>24</v>
      </c>
      <c r="B39" s="90" t="s">
        <v>49</v>
      </c>
      <c r="C39" s="83">
        <v>44865</v>
      </c>
      <c r="D39" s="74" t="s">
        <v>38</v>
      </c>
      <c r="E39" s="90" t="s">
        <v>133</v>
      </c>
      <c r="F39" s="85">
        <v>689325600</v>
      </c>
      <c r="G39" s="90" t="s">
        <v>184</v>
      </c>
      <c r="H39" s="85">
        <v>296670000</v>
      </c>
      <c r="I39" s="70" t="s">
        <v>50</v>
      </c>
      <c r="J39" s="92" t="s">
        <v>343</v>
      </c>
      <c r="K39" s="83">
        <v>44865</v>
      </c>
      <c r="L39" s="83">
        <v>44870</v>
      </c>
      <c r="M39" s="74" t="s">
        <v>40</v>
      </c>
      <c r="N39" s="90" t="s">
        <v>51</v>
      </c>
      <c r="O39" s="83">
        <v>44872</v>
      </c>
      <c r="P39" s="84">
        <v>1</v>
      </c>
      <c r="Q39" s="84">
        <v>1</v>
      </c>
      <c r="R39" s="85">
        <f>H39</f>
        <v>296670000</v>
      </c>
      <c r="S39" s="90" t="s">
        <v>404</v>
      </c>
      <c r="T39" s="161" t="s">
        <v>393</v>
      </c>
      <c r="U39" s="57">
        <f t="shared" ref="U39" si="10">R39</f>
        <v>296670000</v>
      </c>
      <c r="V39" s="63" t="s">
        <v>147</v>
      </c>
      <c r="W39" s="63" t="s">
        <v>147</v>
      </c>
      <c r="X39" s="63" t="s">
        <v>147</v>
      </c>
      <c r="Y39" s="63" t="s">
        <v>147</v>
      </c>
      <c r="Z39" s="148" t="s">
        <v>299</v>
      </c>
    </row>
    <row r="40" spans="1:26" ht="40" customHeight="1" x14ac:dyDescent="0.3">
      <c r="A40" s="72">
        <v>25</v>
      </c>
      <c r="B40" s="90" t="s">
        <v>49</v>
      </c>
      <c r="C40" s="83">
        <v>44865</v>
      </c>
      <c r="D40" s="74" t="s">
        <v>38</v>
      </c>
      <c r="E40" s="90" t="s">
        <v>133</v>
      </c>
      <c r="F40" s="85">
        <v>689325600</v>
      </c>
      <c r="G40" s="90" t="s">
        <v>184</v>
      </c>
      <c r="H40" s="85">
        <v>105350000</v>
      </c>
      <c r="I40" s="70" t="s">
        <v>52</v>
      </c>
      <c r="J40" s="92" t="s">
        <v>343</v>
      </c>
      <c r="K40" s="83">
        <v>44865</v>
      </c>
      <c r="L40" s="83">
        <v>44870</v>
      </c>
      <c r="M40" s="74" t="s">
        <v>40</v>
      </c>
      <c r="N40" s="90" t="s">
        <v>53</v>
      </c>
      <c r="O40" s="83">
        <v>44872</v>
      </c>
      <c r="P40" s="84">
        <v>1</v>
      </c>
      <c r="Q40" s="84">
        <v>1</v>
      </c>
      <c r="R40" s="85">
        <f t="shared" ref="R40:R47" si="11">H40</f>
        <v>105350000</v>
      </c>
      <c r="S40" s="90" t="s">
        <v>420</v>
      </c>
      <c r="T40" s="161" t="s">
        <v>393</v>
      </c>
      <c r="U40" s="57">
        <f t="shared" ref="U40" si="12">R40</f>
        <v>105350000</v>
      </c>
      <c r="V40" s="63" t="s">
        <v>147</v>
      </c>
      <c r="W40" s="63" t="s">
        <v>147</v>
      </c>
      <c r="X40" s="63" t="s">
        <v>147</v>
      </c>
      <c r="Y40" s="63" t="s">
        <v>147</v>
      </c>
      <c r="Z40" s="148" t="s">
        <v>299</v>
      </c>
    </row>
    <row r="41" spans="1:26" ht="40" customHeight="1" x14ac:dyDescent="0.3">
      <c r="A41" s="72">
        <v>26</v>
      </c>
      <c r="B41" s="196" t="s">
        <v>54</v>
      </c>
      <c r="C41" s="78">
        <v>44867</v>
      </c>
      <c r="D41" s="74" t="s">
        <v>38</v>
      </c>
      <c r="E41" s="90" t="s">
        <v>133</v>
      </c>
      <c r="F41" s="85">
        <v>689325600</v>
      </c>
      <c r="G41" s="90" t="s">
        <v>184</v>
      </c>
      <c r="H41" s="75">
        <v>39750000</v>
      </c>
      <c r="I41" s="71" t="s">
        <v>55</v>
      </c>
      <c r="J41" s="92" t="s">
        <v>343</v>
      </c>
      <c r="K41" s="78">
        <v>44867</v>
      </c>
      <c r="L41" s="73">
        <v>44871</v>
      </c>
      <c r="M41" s="72" t="s">
        <v>56</v>
      </c>
      <c r="N41" s="148" t="s">
        <v>57</v>
      </c>
      <c r="O41" s="73">
        <v>44871</v>
      </c>
      <c r="P41" s="84">
        <v>1</v>
      </c>
      <c r="Q41" s="84">
        <v>1</v>
      </c>
      <c r="R41" s="85">
        <f t="shared" si="11"/>
        <v>39750000</v>
      </c>
      <c r="S41" s="90" t="s">
        <v>478</v>
      </c>
      <c r="T41" s="161" t="s">
        <v>293</v>
      </c>
      <c r="U41" s="57">
        <f t="shared" ref="U41" si="13">R41</f>
        <v>39750000</v>
      </c>
      <c r="V41" s="63" t="s">
        <v>147</v>
      </c>
      <c r="W41" s="63" t="s">
        <v>147</v>
      </c>
      <c r="X41" s="63" t="s">
        <v>147</v>
      </c>
      <c r="Y41" s="63" t="s">
        <v>147</v>
      </c>
      <c r="Z41" s="148" t="s">
        <v>299</v>
      </c>
    </row>
    <row r="42" spans="1:26" ht="40" customHeight="1" x14ac:dyDescent="0.3">
      <c r="A42" s="72">
        <v>27</v>
      </c>
      <c r="B42" s="148" t="s">
        <v>58</v>
      </c>
      <c r="C42" s="78">
        <v>44867</v>
      </c>
      <c r="D42" s="74" t="s">
        <v>38</v>
      </c>
      <c r="E42" s="90" t="s">
        <v>133</v>
      </c>
      <c r="F42" s="85">
        <v>689325600</v>
      </c>
      <c r="G42" s="90" t="s">
        <v>184</v>
      </c>
      <c r="H42" s="75">
        <v>14350000</v>
      </c>
      <c r="I42" s="71" t="s">
        <v>59</v>
      </c>
      <c r="J42" s="92" t="s">
        <v>343</v>
      </c>
      <c r="K42" s="78">
        <v>44867</v>
      </c>
      <c r="L42" s="73">
        <v>44871</v>
      </c>
      <c r="M42" s="72" t="s">
        <v>56</v>
      </c>
      <c r="N42" s="148" t="s">
        <v>60</v>
      </c>
      <c r="O42" s="73">
        <v>44872</v>
      </c>
      <c r="P42" s="84">
        <v>1</v>
      </c>
      <c r="Q42" s="84">
        <v>1</v>
      </c>
      <c r="R42" s="85">
        <f t="shared" si="11"/>
        <v>14350000</v>
      </c>
      <c r="S42" s="90" t="s">
        <v>401</v>
      </c>
      <c r="T42" s="161" t="s">
        <v>393</v>
      </c>
      <c r="U42" s="57">
        <f t="shared" ref="U42:U43" si="14">R42</f>
        <v>14350000</v>
      </c>
      <c r="V42" s="63" t="s">
        <v>147</v>
      </c>
      <c r="W42" s="63" t="s">
        <v>147</v>
      </c>
      <c r="X42" s="63" t="s">
        <v>147</v>
      </c>
      <c r="Y42" s="63" t="s">
        <v>147</v>
      </c>
      <c r="Z42" s="148" t="s">
        <v>299</v>
      </c>
    </row>
    <row r="43" spans="1:26" ht="40" customHeight="1" x14ac:dyDescent="0.3">
      <c r="A43" s="72">
        <v>28</v>
      </c>
      <c r="B43" s="148" t="s">
        <v>61</v>
      </c>
      <c r="C43" s="73">
        <v>44868</v>
      </c>
      <c r="D43" s="74" t="s">
        <v>38</v>
      </c>
      <c r="E43" s="90" t="s">
        <v>133</v>
      </c>
      <c r="F43" s="85">
        <v>689325600</v>
      </c>
      <c r="G43" s="90" t="s">
        <v>184</v>
      </c>
      <c r="H43" s="75">
        <v>4050000</v>
      </c>
      <c r="I43" s="71" t="s">
        <v>62</v>
      </c>
      <c r="J43" s="92" t="s">
        <v>343</v>
      </c>
      <c r="K43" s="73">
        <v>44868</v>
      </c>
      <c r="L43" s="73">
        <v>44872</v>
      </c>
      <c r="M43" s="72" t="s">
        <v>63</v>
      </c>
      <c r="N43" s="148" t="s">
        <v>64</v>
      </c>
      <c r="O43" s="73">
        <v>44872</v>
      </c>
      <c r="P43" s="84">
        <v>1</v>
      </c>
      <c r="Q43" s="84">
        <v>1</v>
      </c>
      <c r="R43" s="85">
        <f t="shared" si="11"/>
        <v>4050000</v>
      </c>
      <c r="S43" s="90" t="s">
        <v>479</v>
      </c>
      <c r="T43" s="161" t="s">
        <v>293</v>
      </c>
      <c r="U43" s="57">
        <f t="shared" si="14"/>
        <v>4050000</v>
      </c>
      <c r="V43" s="63"/>
      <c r="W43" s="63"/>
      <c r="X43" s="63"/>
      <c r="Y43" s="63"/>
      <c r="Z43" s="148"/>
    </row>
    <row r="44" spans="1:26" ht="40" customHeight="1" x14ac:dyDescent="0.3">
      <c r="A44" s="72">
        <v>29</v>
      </c>
      <c r="B44" s="148" t="s">
        <v>61</v>
      </c>
      <c r="C44" s="73">
        <v>44868</v>
      </c>
      <c r="D44" s="74" t="s">
        <v>38</v>
      </c>
      <c r="E44" s="90" t="s">
        <v>133</v>
      </c>
      <c r="F44" s="85">
        <v>689325600</v>
      </c>
      <c r="G44" s="90" t="s">
        <v>184</v>
      </c>
      <c r="H44" s="75">
        <v>9150000</v>
      </c>
      <c r="I44" s="71" t="s">
        <v>62</v>
      </c>
      <c r="J44" s="92" t="s">
        <v>343</v>
      </c>
      <c r="K44" s="73">
        <v>44868</v>
      </c>
      <c r="L44" s="73">
        <v>44872</v>
      </c>
      <c r="M44" s="72" t="s">
        <v>63</v>
      </c>
      <c r="N44" s="148" t="s">
        <v>64</v>
      </c>
      <c r="O44" s="73">
        <v>44872</v>
      </c>
      <c r="P44" s="84">
        <v>1</v>
      </c>
      <c r="Q44" s="84">
        <v>1</v>
      </c>
      <c r="R44" s="85">
        <f t="shared" si="11"/>
        <v>9150000</v>
      </c>
      <c r="S44" s="90" t="s">
        <v>480</v>
      </c>
      <c r="T44" s="161" t="s">
        <v>293</v>
      </c>
      <c r="U44" s="57">
        <f t="shared" ref="U44" si="15">R44</f>
        <v>9150000</v>
      </c>
      <c r="V44" s="63" t="s">
        <v>147</v>
      </c>
      <c r="W44" s="63" t="s">
        <v>147</v>
      </c>
      <c r="X44" s="63" t="s">
        <v>147</v>
      </c>
      <c r="Y44" s="63" t="s">
        <v>147</v>
      </c>
      <c r="Z44" s="148" t="s">
        <v>299</v>
      </c>
    </row>
    <row r="45" spans="1:26" ht="40" customHeight="1" x14ac:dyDescent="0.3">
      <c r="A45" s="72">
        <v>30</v>
      </c>
      <c r="B45" s="197" t="s">
        <v>65</v>
      </c>
      <c r="C45" s="78">
        <v>44865</v>
      </c>
      <c r="D45" s="74" t="s">
        <v>38</v>
      </c>
      <c r="E45" s="90" t="s">
        <v>133</v>
      </c>
      <c r="F45" s="85">
        <v>689325600</v>
      </c>
      <c r="G45" s="90" t="s">
        <v>184</v>
      </c>
      <c r="H45" s="75">
        <v>108000000</v>
      </c>
      <c r="I45" s="71" t="s">
        <v>66</v>
      </c>
      <c r="J45" s="92" t="s">
        <v>343</v>
      </c>
      <c r="K45" s="83">
        <v>44865</v>
      </c>
      <c r="L45" s="73">
        <v>44871</v>
      </c>
      <c r="M45" s="72" t="s">
        <v>44</v>
      </c>
      <c r="N45" s="148" t="s">
        <v>67</v>
      </c>
      <c r="O45" s="73">
        <v>44872</v>
      </c>
      <c r="P45" s="84">
        <v>1</v>
      </c>
      <c r="Q45" s="84">
        <v>1</v>
      </c>
      <c r="R45" s="85">
        <f t="shared" si="11"/>
        <v>108000000</v>
      </c>
      <c r="S45" s="90" t="s">
        <v>392</v>
      </c>
      <c r="T45" s="161" t="s">
        <v>393</v>
      </c>
      <c r="U45" s="57">
        <f t="shared" ref="U45:U46" si="16">R45</f>
        <v>108000000</v>
      </c>
      <c r="V45" s="63" t="s">
        <v>147</v>
      </c>
      <c r="W45" s="63" t="s">
        <v>147</v>
      </c>
      <c r="X45" s="63" t="s">
        <v>147</v>
      </c>
      <c r="Y45" s="63" t="s">
        <v>147</v>
      </c>
      <c r="Z45" s="148" t="s">
        <v>299</v>
      </c>
    </row>
    <row r="46" spans="1:26" ht="40" customHeight="1" x14ac:dyDescent="0.3">
      <c r="A46" s="72">
        <v>31</v>
      </c>
      <c r="B46" s="148" t="s">
        <v>98</v>
      </c>
      <c r="C46" s="78">
        <v>44869</v>
      </c>
      <c r="D46" s="72" t="s">
        <v>99</v>
      </c>
      <c r="E46" s="90" t="s">
        <v>133</v>
      </c>
      <c r="F46" s="85">
        <v>689325600</v>
      </c>
      <c r="G46" s="90" t="s">
        <v>184</v>
      </c>
      <c r="H46" s="75">
        <v>21797860</v>
      </c>
      <c r="I46" s="71" t="s">
        <v>100</v>
      </c>
      <c r="J46" s="92" t="s">
        <v>343</v>
      </c>
      <c r="K46" s="83">
        <v>44869</v>
      </c>
      <c r="L46" s="73">
        <v>44875</v>
      </c>
      <c r="M46" s="72" t="s">
        <v>44</v>
      </c>
      <c r="N46" s="148" t="s">
        <v>101</v>
      </c>
      <c r="O46" s="73">
        <v>44875</v>
      </c>
      <c r="P46" s="84">
        <v>1</v>
      </c>
      <c r="Q46" s="84">
        <v>1</v>
      </c>
      <c r="R46" s="85">
        <f t="shared" si="11"/>
        <v>21797860</v>
      </c>
      <c r="S46" s="90" t="s">
        <v>481</v>
      </c>
      <c r="T46" s="161" t="s">
        <v>293</v>
      </c>
      <c r="U46" s="57">
        <f t="shared" si="16"/>
        <v>21797860</v>
      </c>
      <c r="V46" s="63" t="s">
        <v>147</v>
      </c>
      <c r="W46" s="63" t="s">
        <v>147</v>
      </c>
      <c r="X46" s="63" t="s">
        <v>147</v>
      </c>
      <c r="Y46" s="63" t="s">
        <v>147</v>
      </c>
      <c r="Z46" s="148" t="s">
        <v>299</v>
      </c>
    </row>
    <row r="47" spans="1:26" ht="40" customHeight="1" x14ac:dyDescent="0.3">
      <c r="A47" s="72">
        <v>32</v>
      </c>
      <c r="B47" s="197" t="s">
        <v>102</v>
      </c>
      <c r="C47" s="78">
        <v>44869</v>
      </c>
      <c r="D47" s="72" t="s">
        <v>99</v>
      </c>
      <c r="E47" s="90" t="s">
        <v>133</v>
      </c>
      <c r="F47" s="85">
        <v>689325600</v>
      </c>
      <c r="G47" s="90" t="s">
        <v>184</v>
      </c>
      <c r="H47" s="75">
        <v>8750000</v>
      </c>
      <c r="I47" s="71" t="s">
        <v>103</v>
      </c>
      <c r="J47" s="92" t="s">
        <v>343</v>
      </c>
      <c r="K47" s="83">
        <v>44869</v>
      </c>
      <c r="L47" s="73">
        <v>44875</v>
      </c>
      <c r="M47" s="72" t="s">
        <v>44</v>
      </c>
      <c r="N47" s="148" t="s">
        <v>104</v>
      </c>
      <c r="O47" s="73">
        <v>44875</v>
      </c>
      <c r="P47" s="84">
        <v>1</v>
      </c>
      <c r="Q47" s="84">
        <v>1</v>
      </c>
      <c r="R47" s="85">
        <f t="shared" si="11"/>
        <v>8750000</v>
      </c>
      <c r="S47" s="90" t="s">
        <v>470</v>
      </c>
      <c r="T47" s="161" t="s">
        <v>293</v>
      </c>
      <c r="U47" s="57">
        <f t="shared" ref="U47:U49" si="17">R47</f>
        <v>8750000</v>
      </c>
      <c r="V47" s="63" t="s">
        <v>147</v>
      </c>
      <c r="W47" s="63" t="s">
        <v>147</v>
      </c>
      <c r="X47" s="63" t="s">
        <v>147</v>
      </c>
      <c r="Y47" s="63" t="s">
        <v>147</v>
      </c>
      <c r="Z47" s="148" t="s">
        <v>299</v>
      </c>
    </row>
    <row r="48" spans="1:26" ht="40" customHeight="1" x14ac:dyDescent="0.3">
      <c r="A48" s="72">
        <v>33</v>
      </c>
      <c r="B48" s="147" t="s">
        <v>471</v>
      </c>
      <c r="C48" s="34" t="s">
        <v>472</v>
      </c>
      <c r="D48" s="147" t="s">
        <v>316</v>
      </c>
      <c r="E48" s="185" t="s">
        <v>218</v>
      </c>
      <c r="F48" s="119">
        <v>121800000</v>
      </c>
      <c r="G48" s="90" t="s">
        <v>184</v>
      </c>
      <c r="H48" s="75">
        <v>121689000</v>
      </c>
      <c r="I48" s="29" t="s">
        <v>317</v>
      </c>
      <c r="J48" s="92" t="s">
        <v>349</v>
      </c>
      <c r="K48" s="30" t="s">
        <v>472</v>
      </c>
      <c r="L48" s="30" t="s">
        <v>473</v>
      </c>
      <c r="M48" s="32" t="s">
        <v>251</v>
      </c>
      <c r="N48" s="62" t="s">
        <v>474</v>
      </c>
      <c r="O48" s="56" t="s">
        <v>475</v>
      </c>
      <c r="P48" s="66">
        <v>1</v>
      </c>
      <c r="Q48" s="65">
        <v>0.95</v>
      </c>
      <c r="R48" s="57">
        <f>H48*95%</f>
        <v>115604550</v>
      </c>
      <c r="S48" s="90" t="s">
        <v>476</v>
      </c>
      <c r="T48" s="161" t="s">
        <v>293</v>
      </c>
      <c r="U48" s="57">
        <f t="shared" si="17"/>
        <v>115604550</v>
      </c>
      <c r="V48" s="63" t="s">
        <v>147</v>
      </c>
      <c r="W48" s="63" t="s">
        <v>147</v>
      </c>
      <c r="X48" s="63" t="s">
        <v>147</v>
      </c>
      <c r="Y48" s="63" t="s">
        <v>147</v>
      </c>
      <c r="Z48" s="148" t="s">
        <v>299</v>
      </c>
    </row>
    <row r="49" spans="1:26" ht="40" customHeight="1" x14ac:dyDescent="0.3">
      <c r="A49" s="72">
        <v>34</v>
      </c>
      <c r="B49" s="32" t="s">
        <v>471</v>
      </c>
      <c r="C49" s="30" t="s">
        <v>472</v>
      </c>
      <c r="D49" s="32" t="s">
        <v>316</v>
      </c>
      <c r="E49" s="148" t="s">
        <v>218</v>
      </c>
      <c r="F49" s="85">
        <v>121800000</v>
      </c>
      <c r="G49" s="90" t="s">
        <v>184</v>
      </c>
      <c r="H49" s="75">
        <v>121689000</v>
      </c>
      <c r="I49" s="36" t="s">
        <v>317</v>
      </c>
      <c r="J49" s="117" t="s">
        <v>349</v>
      </c>
      <c r="K49" s="34" t="s">
        <v>472</v>
      </c>
      <c r="L49" s="34" t="s">
        <v>473</v>
      </c>
      <c r="M49" s="37" t="s">
        <v>251</v>
      </c>
      <c r="N49" s="62" t="s">
        <v>477</v>
      </c>
      <c r="O49" s="56" t="s">
        <v>475</v>
      </c>
      <c r="P49" s="66">
        <v>1</v>
      </c>
      <c r="Q49" s="65">
        <v>0.05</v>
      </c>
      <c r="R49" s="57">
        <f>H49*5%</f>
        <v>6084450</v>
      </c>
      <c r="S49" s="90" t="s">
        <v>470</v>
      </c>
      <c r="T49" s="161" t="s">
        <v>293</v>
      </c>
      <c r="U49" s="57">
        <f t="shared" si="17"/>
        <v>6084450</v>
      </c>
      <c r="V49" s="63" t="s">
        <v>147</v>
      </c>
      <c r="W49" s="63" t="s">
        <v>147</v>
      </c>
      <c r="X49" s="63" t="s">
        <v>147</v>
      </c>
      <c r="Y49" s="63" t="s">
        <v>147</v>
      </c>
      <c r="Z49" s="148" t="s">
        <v>299</v>
      </c>
    </row>
    <row r="50" spans="1:26" ht="40" customHeight="1" x14ac:dyDescent="0.3">
      <c r="A50" s="114">
        <v>35</v>
      </c>
      <c r="B50" s="32" t="s">
        <v>482</v>
      </c>
      <c r="C50" s="30" t="s">
        <v>483</v>
      </c>
      <c r="D50" s="32" t="s">
        <v>484</v>
      </c>
      <c r="E50" s="148" t="s">
        <v>218</v>
      </c>
      <c r="F50" s="115">
        <v>198000000</v>
      </c>
      <c r="G50" s="90" t="s">
        <v>184</v>
      </c>
      <c r="H50" s="116">
        <v>197219000</v>
      </c>
      <c r="I50" s="29" t="s">
        <v>485</v>
      </c>
      <c r="J50" s="117" t="s">
        <v>349</v>
      </c>
      <c r="K50" s="30" t="s">
        <v>483</v>
      </c>
      <c r="L50" s="30" t="s">
        <v>486</v>
      </c>
      <c r="M50" s="37" t="s">
        <v>487</v>
      </c>
      <c r="N50" s="32" t="s">
        <v>488</v>
      </c>
      <c r="O50" s="30" t="s">
        <v>489</v>
      </c>
      <c r="P50" s="66">
        <v>1</v>
      </c>
      <c r="Q50" s="65">
        <v>0.95</v>
      </c>
      <c r="R50" s="57">
        <f>H50*95%</f>
        <v>187358050</v>
      </c>
      <c r="S50" s="90" t="s">
        <v>490</v>
      </c>
      <c r="T50" s="161" t="s">
        <v>293</v>
      </c>
      <c r="U50" s="57">
        <f t="shared" ref="U50:U51" si="18">R50</f>
        <v>187358050</v>
      </c>
      <c r="V50" s="63" t="s">
        <v>147</v>
      </c>
      <c r="W50" s="63" t="s">
        <v>147</v>
      </c>
      <c r="X50" s="63" t="s">
        <v>147</v>
      </c>
      <c r="Y50" s="63" t="s">
        <v>147</v>
      </c>
      <c r="Z50" s="148" t="s">
        <v>299</v>
      </c>
    </row>
    <row r="51" spans="1:26" ht="40" customHeight="1" x14ac:dyDescent="0.3">
      <c r="A51" s="114">
        <v>36</v>
      </c>
      <c r="B51" s="147" t="s">
        <v>482</v>
      </c>
      <c r="C51" s="120" t="s">
        <v>483</v>
      </c>
      <c r="D51" s="147" t="s">
        <v>484</v>
      </c>
      <c r="E51" s="188" t="s">
        <v>218</v>
      </c>
      <c r="F51" s="121">
        <v>198000000</v>
      </c>
      <c r="G51" s="90" t="s">
        <v>184</v>
      </c>
      <c r="H51" s="116">
        <v>197219000</v>
      </c>
      <c r="I51" s="29" t="s">
        <v>485</v>
      </c>
      <c r="J51" s="117" t="s">
        <v>349</v>
      </c>
      <c r="K51" s="30" t="s">
        <v>483</v>
      </c>
      <c r="L51" s="30" t="s">
        <v>486</v>
      </c>
      <c r="M51" s="37" t="s">
        <v>487</v>
      </c>
      <c r="N51" s="174" t="s">
        <v>488</v>
      </c>
      <c r="O51" s="30" t="s">
        <v>489</v>
      </c>
      <c r="P51" s="66">
        <v>1</v>
      </c>
      <c r="Q51" s="65">
        <v>0.05</v>
      </c>
      <c r="R51" s="57">
        <f>H51*5%</f>
        <v>9860950</v>
      </c>
      <c r="S51" s="90" t="s">
        <v>491</v>
      </c>
      <c r="T51" s="161" t="s">
        <v>293</v>
      </c>
      <c r="U51" s="57">
        <f t="shared" si="18"/>
        <v>9860950</v>
      </c>
      <c r="V51" s="63" t="s">
        <v>147</v>
      </c>
      <c r="W51" s="63" t="s">
        <v>147</v>
      </c>
      <c r="X51" s="63" t="s">
        <v>147</v>
      </c>
      <c r="Y51" s="63" t="s">
        <v>147</v>
      </c>
      <c r="Z51" s="148" t="s">
        <v>299</v>
      </c>
    </row>
    <row r="52" spans="1:26" ht="29.25" customHeight="1" x14ac:dyDescent="0.3">
      <c r="A52" s="102"/>
      <c r="B52" s="197"/>
      <c r="C52" s="77"/>
      <c r="D52" s="72"/>
      <c r="E52" s="148"/>
      <c r="F52" s="72"/>
      <c r="G52" s="72"/>
      <c r="H52" s="63"/>
      <c r="I52" s="63"/>
      <c r="J52" s="63"/>
      <c r="K52" s="72"/>
      <c r="L52" s="72"/>
      <c r="M52" s="72"/>
      <c r="N52" s="148"/>
      <c r="O52" s="72"/>
      <c r="P52" s="72"/>
      <c r="Q52" s="63"/>
      <c r="R52" s="76">
        <f>SUM(R15:R51)</f>
        <v>26596327732</v>
      </c>
      <c r="S52" s="63"/>
      <c r="T52" s="157"/>
      <c r="U52" s="76">
        <f>SUM(U15:U51)+X16+X15</f>
        <v>26596327732</v>
      </c>
      <c r="V52" s="63"/>
      <c r="W52" s="63"/>
      <c r="X52" s="63"/>
      <c r="Y52" s="63"/>
      <c r="Z52" s="72"/>
    </row>
    <row r="53" spans="1:26" s="14" customFormat="1" ht="29.25" customHeight="1" x14ac:dyDescent="0.35">
      <c r="A53" s="244" t="s">
        <v>9</v>
      </c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  <c r="Z53" s="246"/>
    </row>
    <row r="54" spans="1:26" ht="40" customHeight="1" x14ac:dyDescent="0.3">
      <c r="A54" s="72">
        <v>1</v>
      </c>
      <c r="B54" s="147" t="s">
        <v>149</v>
      </c>
      <c r="C54" s="54" t="s">
        <v>137</v>
      </c>
      <c r="D54" s="41" t="s">
        <v>150</v>
      </c>
      <c r="E54" s="148" t="s">
        <v>131</v>
      </c>
      <c r="F54" s="35">
        <v>23138610000</v>
      </c>
      <c r="G54" s="32" t="s">
        <v>185</v>
      </c>
      <c r="H54" s="42">
        <v>269142000</v>
      </c>
      <c r="I54" s="29" t="s">
        <v>151</v>
      </c>
      <c r="J54" s="92" t="s">
        <v>345</v>
      </c>
      <c r="K54" s="30" t="s">
        <v>137</v>
      </c>
      <c r="L54" s="30" t="s">
        <v>138</v>
      </c>
      <c r="M54" s="32" t="s">
        <v>139</v>
      </c>
      <c r="N54" s="172" t="s">
        <v>152</v>
      </c>
      <c r="O54" s="33" t="s">
        <v>153</v>
      </c>
      <c r="P54" s="64">
        <v>1</v>
      </c>
      <c r="Q54" s="64">
        <v>1</v>
      </c>
      <c r="R54" s="57">
        <f>U54+X54</f>
        <v>269142000</v>
      </c>
      <c r="S54" s="134" t="s">
        <v>383</v>
      </c>
      <c r="T54" s="156" t="s">
        <v>154</v>
      </c>
      <c r="U54" s="143">
        <v>80742600</v>
      </c>
      <c r="V54" s="136" t="s">
        <v>155</v>
      </c>
      <c r="W54" s="135" t="s">
        <v>142</v>
      </c>
      <c r="X54" s="57">
        <v>188399400</v>
      </c>
      <c r="Y54" s="63" t="s">
        <v>147</v>
      </c>
      <c r="Z54" s="148" t="s">
        <v>146</v>
      </c>
    </row>
    <row r="55" spans="1:26" ht="61.5" customHeight="1" x14ac:dyDescent="0.3">
      <c r="A55" s="72">
        <v>2</v>
      </c>
      <c r="B55" s="32" t="s">
        <v>171</v>
      </c>
      <c r="C55" s="54" t="s">
        <v>172</v>
      </c>
      <c r="D55" s="148" t="s">
        <v>173</v>
      </c>
      <c r="E55" s="148" t="s">
        <v>131</v>
      </c>
      <c r="F55" s="55">
        <v>947090000</v>
      </c>
      <c r="G55" s="32" t="s">
        <v>185</v>
      </c>
      <c r="H55" s="28">
        <v>801801000</v>
      </c>
      <c r="I55" s="29" t="s">
        <v>174</v>
      </c>
      <c r="J55" s="92" t="s">
        <v>350</v>
      </c>
      <c r="K55" s="30" t="s">
        <v>175</v>
      </c>
      <c r="L55" s="30" t="s">
        <v>176</v>
      </c>
      <c r="M55" s="32" t="s">
        <v>177</v>
      </c>
      <c r="N55" s="43" t="s">
        <v>179</v>
      </c>
      <c r="O55" s="32" t="s">
        <v>180</v>
      </c>
      <c r="P55" s="64">
        <v>1</v>
      </c>
      <c r="Q55" s="64">
        <v>1</v>
      </c>
      <c r="R55" s="57">
        <f>H55</f>
        <v>801801000</v>
      </c>
      <c r="S55" s="92" t="s">
        <v>178</v>
      </c>
      <c r="T55" s="155"/>
      <c r="U55" s="144">
        <v>67197000</v>
      </c>
      <c r="V55" s="63" t="s">
        <v>147</v>
      </c>
      <c r="W55" s="63" t="s">
        <v>147</v>
      </c>
      <c r="X55" s="63" t="s">
        <v>147</v>
      </c>
      <c r="Y55" s="63" t="s">
        <v>147</v>
      </c>
      <c r="Z55" s="72" t="s">
        <v>299</v>
      </c>
    </row>
    <row r="56" spans="1:26" ht="40" customHeight="1" x14ac:dyDescent="0.3">
      <c r="A56" s="72">
        <v>3</v>
      </c>
      <c r="B56" s="147" t="s">
        <v>197</v>
      </c>
      <c r="C56" s="31" t="s">
        <v>198</v>
      </c>
      <c r="D56" s="149" t="s">
        <v>199</v>
      </c>
      <c r="E56" s="185" t="s">
        <v>218</v>
      </c>
      <c r="F56" s="44">
        <v>123760000</v>
      </c>
      <c r="G56" s="32" t="s">
        <v>185</v>
      </c>
      <c r="H56" s="42">
        <v>121234533</v>
      </c>
      <c r="I56" s="36" t="s">
        <v>201</v>
      </c>
      <c r="J56" s="92" t="s">
        <v>348</v>
      </c>
      <c r="K56" s="31" t="s">
        <v>198</v>
      </c>
      <c r="L56" s="31" t="s">
        <v>202</v>
      </c>
      <c r="M56" s="37" t="s">
        <v>203</v>
      </c>
      <c r="N56" s="176" t="s">
        <v>204</v>
      </c>
      <c r="O56" s="50" t="s">
        <v>205</v>
      </c>
      <c r="P56" s="106">
        <v>1</v>
      </c>
      <c r="Q56" s="106">
        <v>1</v>
      </c>
      <c r="R56" s="58">
        <v>121234533</v>
      </c>
      <c r="S56" s="142" t="s">
        <v>384</v>
      </c>
      <c r="T56" s="160" t="s">
        <v>206</v>
      </c>
      <c r="U56" s="58">
        <f>H56</f>
        <v>121234533</v>
      </c>
      <c r="V56" s="63" t="s">
        <v>147</v>
      </c>
      <c r="W56" s="63" t="s">
        <v>147</v>
      </c>
      <c r="X56" s="63" t="s">
        <v>147</v>
      </c>
      <c r="Y56" s="63" t="s">
        <v>147</v>
      </c>
      <c r="Z56" s="72" t="s">
        <v>299</v>
      </c>
    </row>
    <row r="57" spans="1:26" ht="40" customHeight="1" x14ac:dyDescent="0.3">
      <c r="A57" s="72">
        <v>4</v>
      </c>
      <c r="B57" s="32" t="s">
        <v>207</v>
      </c>
      <c r="C57" s="54" t="s">
        <v>182</v>
      </c>
      <c r="D57" s="32" t="s">
        <v>208</v>
      </c>
      <c r="E57" s="148" t="s">
        <v>218</v>
      </c>
      <c r="F57" s="51">
        <v>99963300</v>
      </c>
      <c r="G57" s="32" t="s">
        <v>185</v>
      </c>
      <c r="H57" s="28">
        <v>93836050</v>
      </c>
      <c r="I57" s="29" t="s">
        <v>209</v>
      </c>
      <c r="J57" s="92" t="s">
        <v>351</v>
      </c>
      <c r="K57" s="30" t="s">
        <v>182</v>
      </c>
      <c r="L57" s="30" t="s">
        <v>210</v>
      </c>
      <c r="M57" s="32" t="s">
        <v>211</v>
      </c>
      <c r="N57" s="62" t="s">
        <v>212</v>
      </c>
      <c r="O57" s="48" t="s">
        <v>213</v>
      </c>
      <c r="P57" s="66">
        <v>1</v>
      </c>
      <c r="Q57" s="66">
        <v>1</v>
      </c>
      <c r="R57" s="76">
        <f t="shared" ref="R57:R62" si="19">H57</f>
        <v>93836050</v>
      </c>
      <c r="S57" s="90" t="s">
        <v>385</v>
      </c>
      <c r="T57" s="158" t="s">
        <v>214</v>
      </c>
      <c r="U57" s="57">
        <f>R57</f>
        <v>93836050</v>
      </c>
      <c r="V57" s="63" t="s">
        <v>147</v>
      </c>
      <c r="W57" s="63" t="s">
        <v>147</v>
      </c>
      <c r="X57" s="63" t="s">
        <v>147</v>
      </c>
      <c r="Y57" s="63" t="s">
        <v>147</v>
      </c>
      <c r="Z57" s="72" t="s">
        <v>299</v>
      </c>
    </row>
    <row r="58" spans="1:26" ht="56.5" customHeight="1" x14ac:dyDescent="0.3">
      <c r="A58" s="72">
        <v>5</v>
      </c>
      <c r="B58" s="32" t="s">
        <v>215</v>
      </c>
      <c r="C58" s="54" t="s">
        <v>216</v>
      </c>
      <c r="D58" s="32" t="s">
        <v>217</v>
      </c>
      <c r="E58" s="148" t="s">
        <v>218</v>
      </c>
      <c r="F58" s="55">
        <v>903310000</v>
      </c>
      <c r="G58" s="32" t="s">
        <v>185</v>
      </c>
      <c r="H58" s="28">
        <v>180418260</v>
      </c>
      <c r="I58" s="29" t="s">
        <v>219</v>
      </c>
      <c r="J58" s="92" t="s">
        <v>349</v>
      </c>
      <c r="K58" s="30" t="s">
        <v>216</v>
      </c>
      <c r="L58" s="53" t="s">
        <v>176</v>
      </c>
      <c r="M58" s="32" t="s">
        <v>220</v>
      </c>
      <c r="N58" s="32" t="s">
        <v>221</v>
      </c>
      <c r="O58" s="32" t="s">
        <v>222</v>
      </c>
      <c r="P58" s="66">
        <v>1</v>
      </c>
      <c r="Q58" s="66">
        <v>1</v>
      </c>
      <c r="R58" s="76">
        <f t="shared" si="19"/>
        <v>180418260</v>
      </c>
      <c r="S58" s="92" t="s">
        <v>178</v>
      </c>
      <c r="T58" s="155"/>
      <c r="U58" s="144">
        <v>16491660</v>
      </c>
      <c r="V58" s="63" t="s">
        <v>147</v>
      </c>
      <c r="W58" s="63" t="s">
        <v>147</v>
      </c>
      <c r="X58" s="63" t="s">
        <v>147</v>
      </c>
      <c r="Y58" s="63" t="s">
        <v>147</v>
      </c>
      <c r="Z58" s="72" t="s">
        <v>299</v>
      </c>
    </row>
    <row r="59" spans="1:26" ht="40" customHeight="1" x14ac:dyDescent="0.3">
      <c r="A59" s="72">
        <v>6</v>
      </c>
      <c r="B59" s="32" t="s">
        <v>223</v>
      </c>
      <c r="C59" s="30" t="s">
        <v>224</v>
      </c>
      <c r="D59" s="32" t="s">
        <v>225</v>
      </c>
      <c r="E59" s="148" t="s">
        <v>218</v>
      </c>
      <c r="F59" s="51">
        <v>96090000</v>
      </c>
      <c r="G59" s="32" t="s">
        <v>185</v>
      </c>
      <c r="H59" s="28">
        <v>87818500</v>
      </c>
      <c r="I59" s="29" t="s">
        <v>226</v>
      </c>
      <c r="J59" s="92" t="s">
        <v>354</v>
      </c>
      <c r="K59" s="30" t="s">
        <v>224</v>
      </c>
      <c r="L59" s="30" t="s">
        <v>176</v>
      </c>
      <c r="M59" s="32" t="s">
        <v>227</v>
      </c>
      <c r="N59" s="32" t="s">
        <v>228</v>
      </c>
      <c r="O59" s="56" t="s">
        <v>229</v>
      </c>
      <c r="P59" s="66">
        <v>1</v>
      </c>
      <c r="Q59" s="66">
        <v>1</v>
      </c>
      <c r="R59" s="57">
        <f t="shared" si="19"/>
        <v>87818500</v>
      </c>
      <c r="S59" s="92" t="s">
        <v>178</v>
      </c>
      <c r="T59" s="155"/>
      <c r="U59" s="144">
        <v>7991500</v>
      </c>
      <c r="V59" s="63" t="s">
        <v>147</v>
      </c>
      <c r="W59" s="63" t="s">
        <v>147</v>
      </c>
      <c r="X59" s="63" t="s">
        <v>147</v>
      </c>
      <c r="Y59" s="63" t="s">
        <v>147</v>
      </c>
      <c r="Z59" s="72" t="s">
        <v>299</v>
      </c>
    </row>
    <row r="60" spans="1:26" ht="40" customHeight="1" x14ac:dyDescent="0.3">
      <c r="A60" s="72">
        <v>7</v>
      </c>
      <c r="B60" s="32" t="s">
        <v>230</v>
      </c>
      <c r="C60" s="30" t="s">
        <v>231</v>
      </c>
      <c r="D60" s="40" t="s">
        <v>232</v>
      </c>
      <c r="E60" s="148" t="s">
        <v>218</v>
      </c>
      <c r="F60" s="55">
        <v>203109900</v>
      </c>
      <c r="G60" s="32" t="s">
        <v>185</v>
      </c>
      <c r="H60" s="28">
        <v>186460952</v>
      </c>
      <c r="I60" s="128" t="s">
        <v>233</v>
      </c>
      <c r="J60" s="92" t="s">
        <v>352</v>
      </c>
      <c r="K60" s="30" t="s">
        <v>231</v>
      </c>
      <c r="L60" s="30" t="s">
        <v>234</v>
      </c>
      <c r="M60" s="32" t="s">
        <v>203</v>
      </c>
      <c r="N60" s="62" t="s">
        <v>235</v>
      </c>
      <c r="O60" s="48" t="s">
        <v>205</v>
      </c>
      <c r="P60" s="66">
        <v>1</v>
      </c>
      <c r="Q60" s="66">
        <v>1</v>
      </c>
      <c r="R60" s="57">
        <f t="shared" si="19"/>
        <v>186460952</v>
      </c>
      <c r="S60" s="90" t="s">
        <v>382</v>
      </c>
      <c r="T60" s="158" t="s">
        <v>192</v>
      </c>
      <c r="U60" s="57">
        <f t="shared" ref="U60:U69" si="20">R60</f>
        <v>186460952</v>
      </c>
      <c r="V60" s="63" t="s">
        <v>147</v>
      </c>
      <c r="W60" s="63" t="s">
        <v>147</v>
      </c>
      <c r="X60" s="63" t="s">
        <v>147</v>
      </c>
      <c r="Y60" s="63" t="s">
        <v>147</v>
      </c>
      <c r="Z60" s="72" t="s">
        <v>299</v>
      </c>
    </row>
    <row r="61" spans="1:26" ht="40" customHeight="1" x14ac:dyDescent="0.3">
      <c r="A61" s="72">
        <v>8</v>
      </c>
      <c r="B61" s="147" t="s">
        <v>248</v>
      </c>
      <c r="C61" s="30" t="s">
        <v>249</v>
      </c>
      <c r="D61" s="79" t="s">
        <v>199</v>
      </c>
      <c r="E61" s="185" t="s">
        <v>218</v>
      </c>
      <c r="F61" s="44">
        <v>98125000</v>
      </c>
      <c r="G61" s="37" t="s">
        <v>185</v>
      </c>
      <c r="H61" s="42">
        <v>68473125</v>
      </c>
      <c r="I61" s="29" t="s">
        <v>250</v>
      </c>
      <c r="J61" s="92" t="s">
        <v>354</v>
      </c>
      <c r="K61" s="34" t="s">
        <v>249</v>
      </c>
      <c r="L61" s="49" t="s">
        <v>245</v>
      </c>
      <c r="M61" s="37" t="s">
        <v>251</v>
      </c>
      <c r="N61" s="173" t="s">
        <v>252</v>
      </c>
      <c r="O61" s="38" t="s">
        <v>253</v>
      </c>
      <c r="P61" s="66">
        <v>1</v>
      </c>
      <c r="Q61" s="66">
        <v>1</v>
      </c>
      <c r="R61" s="57">
        <f t="shared" si="19"/>
        <v>68473125</v>
      </c>
      <c r="S61" s="140" t="s">
        <v>381</v>
      </c>
      <c r="T61" s="160" t="s">
        <v>254</v>
      </c>
      <c r="U61" s="57">
        <f t="shared" si="20"/>
        <v>68473125</v>
      </c>
      <c r="V61" s="63" t="s">
        <v>147</v>
      </c>
      <c r="W61" s="63" t="s">
        <v>147</v>
      </c>
      <c r="X61" s="63" t="s">
        <v>147</v>
      </c>
      <c r="Y61" s="63" t="s">
        <v>147</v>
      </c>
      <c r="Z61" s="72" t="s">
        <v>299</v>
      </c>
    </row>
    <row r="62" spans="1:26" ht="40" customHeight="1" x14ac:dyDescent="0.3">
      <c r="A62" s="72">
        <v>9</v>
      </c>
      <c r="B62" s="32" t="s">
        <v>271</v>
      </c>
      <c r="C62" s="30" t="s">
        <v>265</v>
      </c>
      <c r="D62" s="40" t="s">
        <v>272</v>
      </c>
      <c r="E62" s="148" t="s">
        <v>218</v>
      </c>
      <c r="F62" s="51">
        <v>16872000</v>
      </c>
      <c r="G62" s="32" t="s">
        <v>185</v>
      </c>
      <c r="H62" s="28">
        <v>15720375</v>
      </c>
      <c r="I62" s="36" t="s">
        <v>273</v>
      </c>
      <c r="J62" s="92" t="s">
        <v>349</v>
      </c>
      <c r="K62" s="30" t="s">
        <v>265</v>
      </c>
      <c r="L62" s="60" t="s">
        <v>268</v>
      </c>
      <c r="M62" s="37" t="s">
        <v>251</v>
      </c>
      <c r="N62" s="62" t="s">
        <v>274</v>
      </c>
      <c r="O62" s="60" t="s">
        <v>268</v>
      </c>
      <c r="P62" s="66">
        <v>1</v>
      </c>
      <c r="Q62" s="66">
        <v>1</v>
      </c>
      <c r="R62" s="57">
        <f t="shared" si="19"/>
        <v>15720375</v>
      </c>
      <c r="S62" s="140" t="s">
        <v>380</v>
      </c>
      <c r="T62" s="160" t="s">
        <v>196</v>
      </c>
      <c r="U62" s="57">
        <f t="shared" si="20"/>
        <v>15720375</v>
      </c>
      <c r="V62" s="63" t="s">
        <v>147</v>
      </c>
      <c r="W62" s="63" t="s">
        <v>147</v>
      </c>
      <c r="X62" s="63" t="s">
        <v>147</v>
      </c>
      <c r="Y62" s="63" t="s">
        <v>147</v>
      </c>
      <c r="Z62" s="72" t="s">
        <v>299</v>
      </c>
    </row>
    <row r="63" spans="1:26" ht="40" customHeight="1" x14ac:dyDescent="0.3">
      <c r="A63" s="72">
        <v>10</v>
      </c>
      <c r="B63" s="147" t="s">
        <v>275</v>
      </c>
      <c r="C63" s="30" t="s">
        <v>265</v>
      </c>
      <c r="D63" s="40" t="s">
        <v>272</v>
      </c>
      <c r="E63" s="148" t="s">
        <v>218</v>
      </c>
      <c r="F63" s="51">
        <v>16872000</v>
      </c>
      <c r="G63" s="32" t="s">
        <v>185</v>
      </c>
      <c r="H63" s="59">
        <v>15720375</v>
      </c>
      <c r="I63" s="36" t="s">
        <v>276</v>
      </c>
      <c r="J63" s="92" t="s">
        <v>349</v>
      </c>
      <c r="K63" s="34" t="s">
        <v>265</v>
      </c>
      <c r="L63" s="61" t="s">
        <v>268</v>
      </c>
      <c r="M63" s="37" t="s">
        <v>251</v>
      </c>
      <c r="N63" s="173" t="s">
        <v>189</v>
      </c>
      <c r="O63" s="50" t="s">
        <v>205</v>
      </c>
      <c r="P63" s="66">
        <v>1</v>
      </c>
      <c r="Q63" s="66">
        <v>1</v>
      </c>
      <c r="R63" s="57">
        <f t="shared" ref="R63" si="21">H63</f>
        <v>15720375</v>
      </c>
      <c r="S63" s="140" t="s">
        <v>379</v>
      </c>
      <c r="T63" s="160" t="s">
        <v>196</v>
      </c>
      <c r="U63" s="57">
        <f t="shared" si="20"/>
        <v>15720375</v>
      </c>
      <c r="V63" s="63" t="s">
        <v>147</v>
      </c>
      <c r="W63" s="63" t="s">
        <v>147</v>
      </c>
      <c r="X63" s="63" t="s">
        <v>147</v>
      </c>
      <c r="Y63" s="63" t="s">
        <v>147</v>
      </c>
      <c r="Z63" s="72" t="s">
        <v>299</v>
      </c>
    </row>
    <row r="64" spans="1:26" ht="40" customHeight="1" x14ac:dyDescent="0.3">
      <c r="A64" s="72">
        <v>11</v>
      </c>
      <c r="B64" s="32" t="s">
        <v>277</v>
      </c>
      <c r="C64" s="30" t="s">
        <v>265</v>
      </c>
      <c r="D64" s="40" t="s">
        <v>272</v>
      </c>
      <c r="E64" s="148" t="s">
        <v>218</v>
      </c>
      <c r="F64" s="51">
        <v>16872000</v>
      </c>
      <c r="G64" s="32" t="s">
        <v>185</v>
      </c>
      <c r="H64" s="59">
        <v>15720375</v>
      </c>
      <c r="I64" s="129" t="s">
        <v>278</v>
      </c>
      <c r="J64" s="92" t="s">
        <v>349</v>
      </c>
      <c r="K64" s="34" t="s">
        <v>265</v>
      </c>
      <c r="L64" s="61" t="s">
        <v>268</v>
      </c>
      <c r="M64" s="37" t="s">
        <v>251</v>
      </c>
      <c r="N64" s="177" t="s">
        <v>274</v>
      </c>
      <c r="O64" s="61" t="s">
        <v>268</v>
      </c>
      <c r="P64" s="66">
        <v>1</v>
      </c>
      <c r="Q64" s="66">
        <v>1</v>
      </c>
      <c r="R64" s="57">
        <f t="shared" ref="R64" si="22">H64</f>
        <v>15720375</v>
      </c>
      <c r="S64" s="140" t="s">
        <v>378</v>
      </c>
      <c r="T64" s="160" t="s">
        <v>196</v>
      </c>
      <c r="U64" s="57">
        <f t="shared" si="20"/>
        <v>15720375</v>
      </c>
      <c r="V64" s="63" t="s">
        <v>147</v>
      </c>
      <c r="W64" s="63" t="s">
        <v>147</v>
      </c>
      <c r="X64" s="63" t="s">
        <v>147</v>
      </c>
      <c r="Y64" s="63" t="s">
        <v>147</v>
      </c>
      <c r="Z64" s="72" t="s">
        <v>299</v>
      </c>
    </row>
    <row r="65" spans="1:26" ht="40" customHeight="1" x14ac:dyDescent="0.3">
      <c r="A65" s="72">
        <v>12</v>
      </c>
      <c r="B65" s="32" t="s">
        <v>279</v>
      </c>
      <c r="C65" s="30" t="s">
        <v>265</v>
      </c>
      <c r="D65" s="40" t="s">
        <v>272</v>
      </c>
      <c r="E65" s="148" t="s">
        <v>218</v>
      </c>
      <c r="F65" s="51">
        <v>16872000</v>
      </c>
      <c r="G65" s="32" t="s">
        <v>185</v>
      </c>
      <c r="H65" s="28">
        <v>15720375</v>
      </c>
      <c r="I65" s="29" t="s">
        <v>280</v>
      </c>
      <c r="J65" s="92" t="s">
        <v>349</v>
      </c>
      <c r="K65" s="30" t="s">
        <v>265</v>
      </c>
      <c r="L65" s="53" t="s">
        <v>268</v>
      </c>
      <c r="M65" s="32" t="s">
        <v>251</v>
      </c>
      <c r="N65" s="62" t="s">
        <v>274</v>
      </c>
      <c r="O65" s="53" t="s">
        <v>268</v>
      </c>
      <c r="P65" s="66">
        <v>1</v>
      </c>
      <c r="Q65" s="66">
        <v>1</v>
      </c>
      <c r="R65" s="57">
        <f t="shared" ref="R65" si="23">H65</f>
        <v>15720375</v>
      </c>
      <c r="S65" s="90" t="s">
        <v>377</v>
      </c>
      <c r="T65" s="158" t="s">
        <v>196</v>
      </c>
      <c r="U65" s="57">
        <f t="shared" si="20"/>
        <v>15720375</v>
      </c>
      <c r="V65" s="63" t="s">
        <v>147</v>
      </c>
      <c r="W65" s="63" t="s">
        <v>147</v>
      </c>
      <c r="X65" s="63" t="s">
        <v>147</v>
      </c>
      <c r="Y65" s="63" t="s">
        <v>147</v>
      </c>
      <c r="Z65" s="72" t="s">
        <v>299</v>
      </c>
    </row>
    <row r="66" spans="1:26" ht="40" customHeight="1" x14ac:dyDescent="0.3">
      <c r="A66" s="72">
        <v>13</v>
      </c>
      <c r="B66" s="32" t="s">
        <v>294</v>
      </c>
      <c r="C66" s="30" t="s">
        <v>295</v>
      </c>
      <c r="D66" s="40" t="s">
        <v>199</v>
      </c>
      <c r="E66" s="148" t="s">
        <v>218</v>
      </c>
      <c r="F66" s="51">
        <v>153830000</v>
      </c>
      <c r="G66" s="32" t="s">
        <v>185</v>
      </c>
      <c r="H66" s="28">
        <v>152713800</v>
      </c>
      <c r="I66" s="29" t="s">
        <v>296</v>
      </c>
      <c r="J66" s="92" t="s">
        <v>353</v>
      </c>
      <c r="K66" s="30" t="s">
        <v>295</v>
      </c>
      <c r="L66" s="30" t="s">
        <v>297</v>
      </c>
      <c r="M66" s="32" t="s">
        <v>251</v>
      </c>
      <c r="N66" s="32" t="s">
        <v>301</v>
      </c>
      <c r="O66" s="53" t="s">
        <v>196</v>
      </c>
      <c r="P66" s="66">
        <v>1</v>
      </c>
      <c r="Q66" s="66">
        <v>1</v>
      </c>
      <c r="R66" s="57">
        <f t="shared" ref="R66" si="24">H66</f>
        <v>152713800</v>
      </c>
      <c r="S66" s="90" t="s">
        <v>376</v>
      </c>
      <c r="T66" s="158" t="s">
        <v>298</v>
      </c>
      <c r="U66" s="57">
        <f t="shared" si="20"/>
        <v>152713800</v>
      </c>
      <c r="V66" s="63" t="s">
        <v>147</v>
      </c>
      <c r="W66" s="63" t="s">
        <v>147</v>
      </c>
      <c r="X66" s="63" t="s">
        <v>147</v>
      </c>
      <c r="Y66" s="63" t="s">
        <v>147</v>
      </c>
      <c r="Z66" s="72" t="s">
        <v>299</v>
      </c>
    </row>
    <row r="67" spans="1:26" ht="40" customHeight="1" x14ac:dyDescent="0.3">
      <c r="A67" s="72">
        <v>14</v>
      </c>
      <c r="B67" s="32" t="s">
        <v>300</v>
      </c>
      <c r="C67" s="30" t="s">
        <v>295</v>
      </c>
      <c r="D67" s="32" t="s">
        <v>199</v>
      </c>
      <c r="E67" s="148" t="s">
        <v>218</v>
      </c>
      <c r="F67" s="51">
        <v>141600000</v>
      </c>
      <c r="G67" s="32" t="s">
        <v>185</v>
      </c>
      <c r="H67" s="28">
        <v>136663200</v>
      </c>
      <c r="I67" s="29" t="s">
        <v>302</v>
      </c>
      <c r="J67" s="92" t="s">
        <v>353</v>
      </c>
      <c r="K67" s="30" t="s">
        <v>295</v>
      </c>
      <c r="L67" s="30" t="s">
        <v>297</v>
      </c>
      <c r="M67" s="32" t="s">
        <v>251</v>
      </c>
      <c r="N67" s="32" t="s">
        <v>303</v>
      </c>
      <c r="O67" s="53" t="s">
        <v>304</v>
      </c>
      <c r="P67" s="66">
        <v>1</v>
      </c>
      <c r="Q67" s="66">
        <v>1</v>
      </c>
      <c r="R67" s="57">
        <f t="shared" ref="R67" si="25">H67</f>
        <v>136663200</v>
      </c>
      <c r="S67" s="90" t="s">
        <v>375</v>
      </c>
      <c r="T67" s="158" t="s">
        <v>298</v>
      </c>
      <c r="U67" s="57">
        <f t="shared" si="20"/>
        <v>136663200</v>
      </c>
      <c r="V67" s="63" t="s">
        <v>147</v>
      </c>
      <c r="W67" s="63" t="s">
        <v>147</v>
      </c>
      <c r="X67" s="63" t="s">
        <v>147</v>
      </c>
      <c r="Y67" s="63" t="s">
        <v>147</v>
      </c>
      <c r="Z67" s="72" t="s">
        <v>299</v>
      </c>
    </row>
    <row r="68" spans="1:26" ht="40" customHeight="1" x14ac:dyDescent="0.3">
      <c r="A68" s="72">
        <v>15</v>
      </c>
      <c r="B68" s="147" t="s">
        <v>307</v>
      </c>
      <c r="C68" s="34" t="s">
        <v>308</v>
      </c>
      <c r="D68" s="147" t="s">
        <v>225</v>
      </c>
      <c r="E68" s="185" t="s">
        <v>218</v>
      </c>
      <c r="F68" s="86">
        <v>159135000</v>
      </c>
      <c r="G68" s="37" t="s">
        <v>185</v>
      </c>
      <c r="H68" s="89">
        <v>130344720</v>
      </c>
      <c r="I68" s="36" t="s">
        <v>309</v>
      </c>
      <c r="J68" s="92" t="s">
        <v>353</v>
      </c>
      <c r="K68" s="31" t="s">
        <v>308</v>
      </c>
      <c r="L68" s="88" t="s">
        <v>310</v>
      </c>
      <c r="M68" s="37" t="s">
        <v>251</v>
      </c>
      <c r="N68" s="174" t="s">
        <v>311</v>
      </c>
      <c r="O68" s="88" t="s">
        <v>312</v>
      </c>
      <c r="P68" s="66">
        <v>1</v>
      </c>
      <c r="Q68" s="66">
        <v>1</v>
      </c>
      <c r="R68" s="57">
        <f t="shared" ref="R68" si="26">H68</f>
        <v>130344720</v>
      </c>
      <c r="S68" s="90" t="s">
        <v>374</v>
      </c>
      <c r="T68" s="158" t="s">
        <v>313</v>
      </c>
      <c r="U68" s="57">
        <f t="shared" si="20"/>
        <v>130344720</v>
      </c>
      <c r="V68" s="63" t="s">
        <v>147</v>
      </c>
      <c r="W68" s="63" t="s">
        <v>147</v>
      </c>
      <c r="X68" s="63" t="s">
        <v>147</v>
      </c>
      <c r="Y68" s="63" t="s">
        <v>147</v>
      </c>
      <c r="Z68" s="72" t="s">
        <v>299</v>
      </c>
    </row>
    <row r="69" spans="1:26" ht="40" customHeight="1" x14ac:dyDescent="0.3">
      <c r="A69" s="72">
        <v>16</v>
      </c>
      <c r="B69" s="32" t="s">
        <v>334</v>
      </c>
      <c r="C69" s="30" t="s">
        <v>335</v>
      </c>
      <c r="D69" s="32" t="s">
        <v>336</v>
      </c>
      <c r="E69" s="148" t="s">
        <v>218</v>
      </c>
      <c r="F69" s="51">
        <v>16872000</v>
      </c>
      <c r="G69" s="32" t="s">
        <v>185</v>
      </c>
      <c r="H69" s="28">
        <v>16850355</v>
      </c>
      <c r="I69" s="36" t="s">
        <v>337</v>
      </c>
      <c r="J69" s="117" t="s">
        <v>349</v>
      </c>
      <c r="K69" s="34" t="s">
        <v>335</v>
      </c>
      <c r="L69" s="88" t="s">
        <v>338</v>
      </c>
      <c r="M69" s="37" t="s">
        <v>251</v>
      </c>
      <c r="N69" s="62" t="s">
        <v>339</v>
      </c>
      <c r="O69" s="88" t="s">
        <v>340</v>
      </c>
      <c r="P69" s="66">
        <v>1</v>
      </c>
      <c r="Q69" s="66">
        <v>1</v>
      </c>
      <c r="R69" s="57">
        <f t="shared" ref="R69" si="27">H69</f>
        <v>16850355</v>
      </c>
      <c r="S69" s="90" t="s">
        <v>373</v>
      </c>
      <c r="T69" s="158" t="s">
        <v>341</v>
      </c>
      <c r="U69" s="57">
        <f t="shared" si="20"/>
        <v>16850355</v>
      </c>
      <c r="V69" s="63" t="s">
        <v>147</v>
      </c>
      <c r="W69" s="63" t="s">
        <v>147</v>
      </c>
      <c r="X69" s="63" t="s">
        <v>147</v>
      </c>
      <c r="Y69" s="63" t="s">
        <v>147</v>
      </c>
      <c r="Z69" s="72" t="s">
        <v>299</v>
      </c>
    </row>
    <row r="70" spans="1:26" ht="40" customHeight="1" x14ac:dyDescent="0.3">
      <c r="A70" s="72">
        <v>17</v>
      </c>
      <c r="B70" s="32" t="s">
        <v>365</v>
      </c>
      <c r="C70" s="30" t="s">
        <v>366</v>
      </c>
      <c r="D70" s="32" t="s">
        <v>367</v>
      </c>
      <c r="E70" s="148" t="s">
        <v>218</v>
      </c>
      <c r="F70" s="51">
        <v>40000000</v>
      </c>
      <c r="G70" s="90" t="s">
        <v>184</v>
      </c>
      <c r="H70" s="59">
        <v>33344400</v>
      </c>
      <c r="I70" s="36" t="s">
        <v>368</v>
      </c>
      <c r="J70" s="117" t="s">
        <v>345</v>
      </c>
      <c r="K70" s="34" t="s">
        <v>366</v>
      </c>
      <c r="L70" s="88" t="s">
        <v>369</v>
      </c>
      <c r="M70" s="37" t="s">
        <v>251</v>
      </c>
      <c r="N70" s="32" t="s">
        <v>370</v>
      </c>
      <c r="O70" s="88" t="s">
        <v>371</v>
      </c>
      <c r="P70" s="66">
        <v>1</v>
      </c>
      <c r="Q70" s="66">
        <v>1</v>
      </c>
      <c r="R70" s="57">
        <f t="shared" ref="R70:R95" si="28">H70</f>
        <v>33344400</v>
      </c>
      <c r="S70" s="90" t="s">
        <v>372</v>
      </c>
      <c r="T70" s="158" t="s">
        <v>363</v>
      </c>
      <c r="U70" s="57">
        <f t="shared" ref="U70:U71" si="29">R70</f>
        <v>33344400</v>
      </c>
      <c r="V70" s="63" t="s">
        <v>147</v>
      </c>
      <c r="W70" s="63" t="s">
        <v>147</v>
      </c>
      <c r="X70" s="63" t="s">
        <v>147</v>
      </c>
      <c r="Y70" s="63" t="s">
        <v>147</v>
      </c>
      <c r="Z70" s="72" t="s">
        <v>299</v>
      </c>
    </row>
    <row r="71" spans="1:26" ht="40" customHeight="1" x14ac:dyDescent="0.3">
      <c r="A71" s="72">
        <v>18</v>
      </c>
      <c r="B71" s="32" t="s">
        <v>412</v>
      </c>
      <c r="C71" s="30" t="s">
        <v>308</v>
      </c>
      <c r="D71" s="32" t="s">
        <v>413</v>
      </c>
      <c r="E71" s="148" t="s">
        <v>218</v>
      </c>
      <c r="F71" s="51">
        <v>50000000</v>
      </c>
      <c r="G71" s="90" t="s">
        <v>184</v>
      </c>
      <c r="H71" s="59">
        <v>49700250</v>
      </c>
      <c r="I71" s="36" t="s">
        <v>414</v>
      </c>
      <c r="J71" s="117" t="s">
        <v>345</v>
      </c>
      <c r="K71" s="34" t="s">
        <v>308</v>
      </c>
      <c r="L71" s="88" t="s">
        <v>415</v>
      </c>
      <c r="M71" s="37" t="s">
        <v>251</v>
      </c>
      <c r="N71" s="32" t="s">
        <v>416</v>
      </c>
      <c r="O71" s="88" t="s">
        <v>340</v>
      </c>
      <c r="P71" s="66">
        <v>1</v>
      </c>
      <c r="Q71" s="66">
        <v>1</v>
      </c>
      <c r="R71" s="57">
        <f t="shared" si="28"/>
        <v>49700250</v>
      </c>
      <c r="S71" s="90" t="s">
        <v>417</v>
      </c>
      <c r="T71" s="158" t="s">
        <v>393</v>
      </c>
      <c r="U71" s="57">
        <f t="shared" si="29"/>
        <v>49700250</v>
      </c>
      <c r="V71" s="63" t="s">
        <v>147</v>
      </c>
      <c r="W71" s="63" t="s">
        <v>147</v>
      </c>
      <c r="X71" s="63" t="s">
        <v>147</v>
      </c>
      <c r="Y71" s="63" t="s">
        <v>147</v>
      </c>
      <c r="Z71" s="72" t="s">
        <v>299</v>
      </c>
    </row>
    <row r="72" spans="1:26" ht="40" customHeight="1" x14ac:dyDescent="0.3">
      <c r="A72" s="72">
        <v>19</v>
      </c>
      <c r="B72" s="32" t="s">
        <v>423</v>
      </c>
      <c r="C72" s="30" t="s">
        <v>194</v>
      </c>
      <c r="D72" s="32" t="s">
        <v>424</v>
      </c>
      <c r="E72" s="148" t="s">
        <v>218</v>
      </c>
      <c r="F72" s="51">
        <v>445393400</v>
      </c>
      <c r="G72" s="90" t="s">
        <v>184</v>
      </c>
      <c r="H72" s="59">
        <v>194705000</v>
      </c>
      <c r="I72" s="36" t="s">
        <v>425</v>
      </c>
      <c r="J72" s="117" t="s">
        <v>345</v>
      </c>
      <c r="K72" s="34" t="s">
        <v>194</v>
      </c>
      <c r="L72" s="34" t="s">
        <v>426</v>
      </c>
      <c r="M72" s="37" t="s">
        <v>427</v>
      </c>
      <c r="N72" s="32" t="s">
        <v>428</v>
      </c>
      <c r="O72" s="34" t="s">
        <v>429</v>
      </c>
      <c r="P72" s="66">
        <v>1</v>
      </c>
      <c r="Q72" s="66">
        <v>1</v>
      </c>
      <c r="R72" s="57">
        <f t="shared" ref="R72" si="30">H72</f>
        <v>194705000</v>
      </c>
      <c r="S72" s="90" t="s">
        <v>430</v>
      </c>
      <c r="T72" s="158" t="s">
        <v>393</v>
      </c>
      <c r="U72" s="57">
        <f t="shared" ref="U72" si="31">R72</f>
        <v>194705000</v>
      </c>
      <c r="V72" s="63" t="s">
        <v>147</v>
      </c>
      <c r="W72" s="63" t="s">
        <v>147</v>
      </c>
      <c r="X72" s="63" t="s">
        <v>147</v>
      </c>
      <c r="Y72" s="63" t="s">
        <v>147</v>
      </c>
      <c r="Z72" s="72" t="s">
        <v>299</v>
      </c>
    </row>
    <row r="73" spans="1:26" ht="40" customHeight="1" x14ac:dyDescent="0.3">
      <c r="A73" s="72">
        <v>20</v>
      </c>
      <c r="B73" s="32" t="s">
        <v>431</v>
      </c>
      <c r="C73" s="30" t="s">
        <v>432</v>
      </c>
      <c r="D73" s="32" t="s">
        <v>367</v>
      </c>
      <c r="E73" s="148" t="s">
        <v>218</v>
      </c>
      <c r="F73" s="51">
        <v>50000000</v>
      </c>
      <c r="G73" s="90" t="s">
        <v>184</v>
      </c>
      <c r="H73" s="59">
        <v>38300550</v>
      </c>
      <c r="I73" s="29" t="s">
        <v>433</v>
      </c>
      <c r="J73" s="117" t="s">
        <v>345</v>
      </c>
      <c r="K73" s="34" t="s">
        <v>432</v>
      </c>
      <c r="L73" s="88" t="s">
        <v>436</v>
      </c>
      <c r="M73" s="37" t="s">
        <v>251</v>
      </c>
      <c r="N73" s="32" t="s">
        <v>434</v>
      </c>
      <c r="O73" s="88" t="s">
        <v>435</v>
      </c>
      <c r="P73" s="66">
        <v>1</v>
      </c>
      <c r="Q73" s="66">
        <v>1</v>
      </c>
      <c r="R73" s="57">
        <f t="shared" ref="R73" si="32">H73</f>
        <v>38300550</v>
      </c>
      <c r="S73" s="90" t="s">
        <v>437</v>
      </c>
      <c r="T73" s="158" t="s">
        <v>393</v>
      </c>
      <c r="U73" s="57">
        <f t="shared" ref="U73" si="33">R73</f>
        <v>38300550</v>
      </c>
      <c r="V73" s="63" t="s">
        <v>147</v>
      </c>
      <c r="W73" s="63" t="s">
        <v>147</v>
      </c>
      <c r="X73" s="63" t="s">
        <v>147</v>
      </c>
      <c r="Y73" s="63" t="s">
        <v>147</v>
      </c>
      <c r="Z73" s="72" t="s">
        <v>299</v>
      </c>
    </row>
    <row r="74" spans="1:26" ht="40" customHeight="1" x14ac:dyDescent="0.3">
      <c r="A74" s="72">
        <v>21</v>
      </c>
      <c r="B74" s="32" t="s">
        <v>526</v>
      </c>
      <c r="C74" s="122" t="s">
        <v>522</v>
      </c>
      <c r="D74" s="32" t="s">
        <v>523</v>
      </c>
      <c r="E74" s="150" t="s">
        <v>133</v>
      </c>
      <c r="F74" s="51">
        <v>740625000</v>
      </c>
      <c r="G74" s="90" t="s">
        <v>184</v>
      </c>
      <c r="H74" s="124">
        <v>740625000</v>
      </c>
      <c r="I74" s="29" t="s">
        <v>386</v>
      </c>
      <c r="J74" s="92" t="s">
        <v>343</v>
      </c>
      <c r="K74" s="122" t="s">
        <v>522</v>
      </c>
      <c r="L74" s="122" t="s">
        <v>341</v>
      </c>
      <c r="M74" s="32" t="s">
        <v>238</v>
      </c>
      <c r="N74" s="32" t="s">
        <v>524</v>
      </c>
      <c r="O74" s="53" t="s">
        <v>525</v>
      </c>
      <c r="P74" s="66">
        <v>1</v>
      </c>
      <c r="Q74" s="66">
        <v>1</v>
      </c>
      <c r="R74" s="57">
        <f t="shared" si="28"/>
        <v>740625000</v>
      </c>
      <c r="S74" s="90" t="s">
        <v>387</v>
      </c>
      <c r="T74" s="158" t="s">
        <v>363</v>
      </c>
      <c r="U74" s="57">
        <f t="shared" ref="U74" si="34">R74</f>
        <v>740625000</v>
      </c>
      <c r="V74" s="63" t="s">
        <v>147</v>
      </c>
      <c r="W74" s="63" t="s">
        <v>147</v>
      </c>
      <c r="X74" s="63" t="s">
        <v>147</v>
      </c>
      <c r="Y74" s="63" t="s">
        <v>147</v>
      </c>
      <c r="Z74" s="72" t="s">
        <v>299</v>
      </c>
    </row>
    <row r="75" spans="1:26" ht="40" customHeight="1" x14ac:dyDescent="0.3">
      <c r="A75" s="72">
        <v>22</v>
      </c>
      <c r="B75" s="32" t="s">
        <v>528</v>
      </c>
      <c r="C75" s="122" t="s">
        <v>529</v>
      </c>
      <c r="D75" s="52" t="s">
        <v>513</v>
      </c>
      <c r="E75" s="150" t="s">
        <v>133</v>
      </c>
      <c r="F75" s="51">
        <v>337500000</v>
      </c>
      <c r="G75" s="90" t="s">
        <v>184</v>
      </c>
      <c r="H75" s="124">
        <v>336825000</v>
      </c>
      <c r="I75" s="29" t="s">
        <v>390</v>
      </c>
      <c r="J75" s="92" t="s">
        <v>343</v>
      </c>
      <c r="K75" s="122" t="s">
        <v>529</v>
      </c>
      <c r="L75" s="30" t="s">
        <v>467</v>
      </c>
      <c r="M75" s="32" t="s">
        <v>238</v>
      </c>
      <c r="N75" s="32" t="s">
        <v>530</v>
      </c>
      <c r="O75" s="53" t="s">
        <v>531</v>
      </c>
      <c r="P75" s="66">
        <v>1</v>
      </c>
      <c r="Q75" s="66">
        <v>1</v>
      </c>
      <c r="R75" s="57">
        <f t="shared" si="28"/>
        <v>336825000</v>
      </c>
      <c r="S75" s="90" t="s">
        <v>391</v>
      </c>
      <c r="T75" s="158" t="s">
        <v>363</v>
      </c>
      <c r="U75" s="57">
        <f t="shared" ref="U75" si="35">R75</f>
        <v>336825000</v>
      </c>
      <c r="V75" s="63" t="s">
        <v>147</v>
      </c>
      <c r="W75" s="63" t="s">
        <v>147</v>
      </c>
      <c r="X75" s="63" t="s">
        <v>147</v>
      </c>
      <c r="Y75" s="63" t="s">
        <v>147</v>
      </c>
      <c r="Z75" s="72" t="s">
        <v>299</v>
      </c>
    </row>
    <row r="76" spans="1:26" ht="40" customHeight="1" x14ac:dyDescent="0.3">
      <c r="A76" s="72">
        <v>23</v>
      </c>
      <c r="B76" s="62" t="s">
        <v>527</v>
      </c>
      <c r="C76" s="122" t="s">
        <v>344</v>
      </c>
      <c r="D76" s="52" t="s">
        <v>513</v>
      </c>
      <c r="E76" s="150" t="s">
        <v>133</v>
      </c>
      <c r="F76" s="116">
        <v>1222100000</v>
      </c>
      <c r="G76" s="90" t="s">
        <v>184</v>
      </c>
      <c r="H76" s="204">
        <v>933612500</v>
      </c>
      <c r="I76" s="205" t="s">
        <v>394</v>
      </c>
      <c r="J76" s="92" t="s">
        <v>343</v>
      </c>
      <c r="K76" s="122" t="s">
        <v>344</v>
      </c>
      <c r="L76" s="30" t="s">
        <v>455</v>
      </c>
      <c r="M76" s="32" t="s">
        <v>515</v>
      </c>
      <c r="N76" s="32" t="s">
        <v>514</v>
      </c>
      <c r="O76" s="30" t="s">
        <v>516</v>
      </c>
      <c r="P76" s="66">
        <v>1</v>
      </c>
      <c r="Q76" s="66">
        <v>1</v>
      </c>
      <c r="R76" s="57">
        <f t="shared" si="28"/>
        <v>933612500</v>
      </c>
      <c r="S76" s="90" t="s">
        <v>395</v>
      </c>
      <c r="T76" s="158" t="s">
        <v>393</v>
      </c>
      <c r="U76" s="57">
        <f t="shared" ref="U76" si="36">R76</f>
        <v>933612500</v>
      </c>
      <c r="V76" s="63" t="s">
        <v>147</v>
      </c>
      <c r="W76" s="63" t="s">
        <v>147</v>
      </c>
      <c r="X76" s="63" t="s">
        <v>147</v>
      </c>
      <c r="Y76" s="63" t="s">
        <v>147</v>
      </c>
      <c r="Z76" s="72" t="s">
        <v>299</v>
      </c>
    </row>
    <row r="77" spans="1:26" ht="40" customHeight="1" x14ac:dyDescent="0.3">
      <c r="A77" s="72">
        <v>24</v>
      </c>
      <c r="B77" s="32" t="s">
        <v>517</v>
      </c>
      <c r="C77" s="122" t="s">
        <v>344</v>
      </c>
      <c r="D77" s="40" t="s">
        <v>518</v>
      </c>
      <c r="E77" s="150" t="s">
        <v>133</v>
      </c>
      <c r="F77" s="116">
        <v>124265000</v>
      </c>
      <c r="G77" s="90" t="s">
        <v>184</v>
      </c>
      <c r="H77" s="124">
        <v>124135740</v>
      </c>
      <c r="I77" s="29" t="s">
        <v>396</v>
      </c>
      <c r="J77" s="92" t="s">
        <v>343</v>
      </c>
      <c r="K77" s="122" t="s">
        <v>344</v>
      </c>
      <c r="L77" s="30" t="s">
        <v>455</v>
      </c>
      <c r="M77" s="32" t="s">
        <v>515</v>
      </c>
      <c r="N77" s="32" t="s">
        <v>519</v>
      </c>
      <c r="O77" s="30" t="s">
        <v>467</v>
      </c>
      <c r="P77" s="66">
        <v>1</v>
      </c>
      <c r="Q77" s="66">
        <v>1</v>
      </c>
      <c r="R77" s="57">
        <f t="shared" si="28"/>
        <v>124135740</v>
      </c>
      <c r="S77" s="90" t="s">
        <v>397</v>
      </c>
      <c r="T77" s="158" t="s">
        <v>393</v>
      </c>
      <c r="U77" s="57">
        <f t="shared" ref="U77" si="37">R77</f>
        <v>124135740</v>
      </c>
      <c r="V77" s="63" t="s">
        <v>147</v>
      </c>
      <c r="W77" s="63" t="s">
        <v>147</v>
      </c>
      <c r="X77" s="63" t="s">
        <v>147</v>
      </c>
      <c r="Y77" s="63" t="s">
        <v>147</v>
      </c>
      <c r="Z77" s="72" t="s">
        <v>299</v>
      </c>
    </row>
    <row r="78" spans="1:26" ht="40" customHeight="1" x14ac:dyDescent="0.3">
      <c r="A78" s="72">
        <v>25</v>
      </c>
      <c r="B78" s="148" t="s">
        <v>37</v>
      </c>
      <c r="C78" s="73">
        <v>44865</v>
      </c>
      <c r="D78" s="72" t="s">
        <v>38</v>
      </c>
      <c r="E78" s="90" t="s">
        <v>133</v>
      </c>
      <c r="F78" s="75">
        <v>173719050</v>
      </c>
      <c r="G78" s="90" t="s">
        <v>184</v>
      </c>
      <c r="H78" s="76">
        <v>21909000</v>
      </c>
      <c r="I78" s="69" t="s">
        <v>39</v>
      </c>
      <c r="J78" s="92" t="s">
        <v>343</v>
      </c>
      <c r="K78" s="73">
        <v>44865</v>
      </c>
      <c r="L78" s="73">
        <v>44870</v>
      </c>
      <c r="M78" s="72" t="s">
        <v>40</v>
      </c>
      <c r="N78" s="148" t="s">
        <v>41</v>
      </c>
      <c r="O78" s="78">
        <v>44872</v>
      </c>
      <c r="P78" s="66">
        <v>1</v>
      </c>
      <c r="Q78" s="91">
        <v>1</v>
      </c>
      <c r="R78" s="57">
        <f t="shared" si="28"/>
        <v>21909000</v>
      </c>
      <c r="S78" s="90" t="s">
        <v>410</v>
      </c>
      <c r="T78" s="158" t="s">
        <v>393</v>
      </c>
      <c r="U78" s="57">
        <f t="shared" ref="U78" si="38">R78</f>
        <v>21909000</v>
      </c>
      <c r="V78" s="63" t="s">
        <v>147</v>
      </c>
      <c r="W78" s="63" t="s">
        <v>147</v>
      </c>
      <c r="X78" s="63" t="s">
        <v>147</v>
      </c>
      <c r="Y78" s="63" t="s">
        <v>147</v>
      </c>
      <c r="Z78" s="72" t="s">
        <v>299</v>
      </c>
    </row>
    <row r="79" spans="1:26" ht="40" customHeight="1" x14ac:dyDescent="0.3">
      <c r="A79" s="72">
        <v>26</v>
      </c>
      <c r="B79" s="148" t="s">
        <v>42</v>
      </c>
      <c r="C79" s="73">
        <v>44865</v>
      </c>
      <c r="D79" s="72" t="s">
        <v>38</v>
      </c>
      <c r="E79" s="90" t="s">
        <v>133</v>
      </c>
      <c r="F79" s="75">
        <v>173719050</v>
      </c>
      <c r="G79" s="90" t="s">
        <v>184</v>
      </c>
      <c r="H79" s="76">
        <v>4908500</v>
      </c>
      <c r="I79" s="69" t="s">
        <v>43</v>
      </c>
      <c r="J79" s="92" t="s">
        <v>343</v>
      </c>
      <c r="K79" s="73">
        <v>44865</v>
      </c>
      <c r="L79" s="73">
        <v>44870</v>
      </c>
      <c r="M79" s="72" t="s">
        <v>40</v>
      </c>
      <c r="N79" s="148" t="s">
        <v>45</v>
      </c>
      <c r="O79" s="78">
        <v>44872</v>
      </c>
      <c r="P79" s="66">
        <v>1</v>
      </c>
      <c r="Q79" s="91">
        <v>1</v>
      </c>
      <c r="R79" s="57">
        <f t="shared" si="28"/>
        <v>4908500</v>
      </c>
      <c r="S79" s="90" t="s">
        <v>419</v>
      </c>
      <c r="T79" s="158" t="s">
        <v>393</v>
      </c>
      <c r="U79" s="57">
        <f t="shared" ref="U79:U80" si="39">R79</f>
        <v>4908500</v>
      </c>
      <c r="V79" s="63" t="s">
        <v>147</v>
      </c>
      <c r="W79" s="63" t="s">
        <v>147</v>
      </c>
      <c r="X79" s="63" t="s">
        <v>147</v>
      </c>
      <c r="Y79" s="63" t="s">
        <v>147</v>
      </c>
      <c r="Z79" s="72" t="s">
        <v>299</v>
      </c>
    </row>
    <row r="80" spans="1:26" ht="40" customHeight="1" x14ac:dyDescent="0.3">
      <c r="A80" s="72">
        <v>27</v>
      </c>
      <c r="B80" s="197" t="s">
        <v>46</v>
      </c>
      <c r="C80" s="73">
        <v>44865</v>
      </c>
      <c r="D80" s="72" t="s">
        <v>38</v>
      </c>
      <c r="E80" s="90" t="s">
        <v>133</v>
      </c>
      <c r="F80" s="75">
        <v>173719050</v>
      </c>
      <c r="G80" s="90" t="s">
        <v>184</v>
      </c>
      <c r="H80" s="76">
        <v>22080000</v>
      </c>
      <c r="I80" s="69" t="s">
        <v>47</v>
      </c>
      <c r="J80" s="92" t="s">
        <v>343</v>
      </c>
      <c r="K80" s="73">
        <v>44865</v>
      </c>
      <c r="L80" s="73">
        <v>44870</v>
      </c>
      <c r="M80" s="72" t="s">
        <v>40</v>
      </c>
      <c r="N80" s="148" t="s">
        <v>48</v>
      </c>
      <c r="O80" s="73">
        <v>44869</v>
      </c>
      <c r="P80" s="66">
        <v>1</v>
      </c>
      <c r="Q80" s="91">
        <v>1</v>
      </c>
      <c r="R80" s="57">
        <f t="shared" si="28"/>
        <v>22080000</v>
      </c>
      <c r="S80" s="90" t="s">
        <v>492</v>
      </c>
      <c r="T80" s="158" t="s">
        <v>293</v>
      </c>
      <c r="U80" s="57">
        <f t="shared" si="39"/>
        <v>22080000</v>
      </c>
      <c r="V80" s="63" t="s">
        <v>147</v>
      </c>
      <c r="W80" s="63" t="s">
        <v>147</v>
      </c>
      <c r="X80" s="63" t="s">
        <v>147</v>
      </c>
      <c r="Y80" s="63" t="s">
        <v>147</v>
      </c>
      <c r="Z80" s="72" t="s">
        <v>299</v>
      </c>
    </row>
    <row r="81" spans="1:26" ht="40" customHeight="1" x14ac:dyDescent="0.3">
      <c r="A81" s="72">
        <v>28</v>
      </c>
      <c r="B81" s="197" t="s">
        <v>54</v>
      </c>
      <c r="C81" s="78">
        <v>44867</v>
      </c>
      <c r="D81" s="72" t="s">
        <v>38</v>
      </c>
      <c r="E81" s="90" t="s">
        <v>133</v>
      </c>
      <c r="F81" s="75">
        <v>173719050</v>
      </c>
      <c r="G81" s="90" t="s">
        <v>184</v>
      </c>
      <c r="H81" s="76">
        <v>15432500</v>
      </c>
      <c r="I81" s="69" t="s">
        <v>68</v>
      </c>
      <c r="J81" s="92" t="s">
        <v>343</v>
      </c>
      <c r="K81" s="73">
        <v>44867</v>
      </c>
      <c r="L81" s="73">
        <v>44871</v>
      </c>
      <c r="M81" s="72" t="s">
        <v>40</v>
      </c>
      <c r="N81" s="148" t="s">
        <v>69</v>
      </c>
      <c r="O81" s="73">
        <v>44872</v>
      </c>
      <c r="P81" s="66">
        <v>1</v>
      </c>
      <c r="Q81" s="91">
        <v>1</v>
      </c>
      <c r="R81" s="57">
        <f t="shared" si="28"/>
        <v>15432500</v>
      </c>
      <c r="S81" s="90" t="s">
        <v>421</v>
      </c>
      <c r="T81" s="158" t="s">
        <v>393</v>
      </c>
      <c r="U81" s="57">
        <f t="shared" ref="U81" si="40">R81</f>
        <v>15432500</v>
      </c>
      <c r="V81" s="63" t="s">
        <v>147</v>
      </c>
      <c r="W81" s="63" t="s">
        <v>147</v>
      </c>
      <c r="X81" s="63" t="s">
        <v>147</v>
      </c>
      <c r="Y81" s="63" t="s">
        <v>147</v>
      </c>
      <c r="Z81" s="72" t="s">
        <v>299</v>
      </c>
    </row>
    <row r="82" spans="1:26" ht="40" customHeight="1" x14ac:dyDescent="0.3">
      <c r="A82" s="72">
        <v>29</v>
      </c>
      <c r="B82" s="197" t="s">
        <v>70</v>
      </c>
      <c r="C82" s="78">
        <v>44869</v>
      </c>
      <c r="D82" s="72" t="s">
        <v>38</v>
      </c>
      <c r="E82" s="148" t="s">
        <v>131</v>
      </c>
      <c r="F82" s="75">
        <v>2803441000</v>
      </c>
      <c r="G82" s="90" t="s">
        <v>184</v>
      </c>
      <c r="H82" s="203">
        <v>1923476265</v>
      </c>
      <c r="I82" s="206" t="s">
        <v>71</v>
      </c>
      <c r="J82" s="92" t="s">
        <v>343</v>
      </c>
      <c r="K82" s="73">
        <v>44869</v>
      </c>
      <c r="L82" s="73">
        <v>44884</v>
      </c>
      <c r="M82" s="72" t="s">
        <v>72</v>
      </c>
      <c r="N82" s="148" t="s">
        <v>73</v>
      </c>
      <c r="O82" s="73">
        <v>44886</v>
      </c>
      <c r="P82" s="66">
        <v>1</v>
      </c>
      <c r="Q82" s="91">
        <v>1</v>
      </c>
      <c r="R82" s="57">
        <f t="shared" si="28"/>
        <v>1923476265</v>
      </c>
      <c r="S82" s="208" t="s">
        <v>446</v>
      </c>
      <c r="T82" s="158" t="s">
        <v>393</v>
      </c>
      <c r="U82" s="57">
        <f t="shared" ref="U82" si="41">R82</f>
        <v>1923476265</v>
      </c>
      <c r="V82" s="63" t="s">
        <v>147</v>
      </c>
      <c r="W82" s="63" t="s">
        <v>147</v>
      </c>
      <c r="X82" s="63" t="s">
        <v>147</v>
      </c>
      <c r="Y82" s="63" t="s">
        <v>147</v>
      </c>
      <c r="Z82" s="72" t="s">
        <v>299</v>
      </c>
    </row>
    <row r="83" spans="1:26" ht="40" customHeight="1" x14ac:dyDescent="0.3">
      <c r="A83" s="72">
        <v>30</v>
      </c>
      <c r="B83" s="197" t="s">
        <v>74</v>
      </c>
      <c r="C83" s="78">
        <v>44865</v>
      </c>
      <c r="D83" s="72" t="s">
        <v>38</v>
      </c>
      <c r="E83" s="90" t="s">
        <v>133</v>
      </c>
      <c r="F83" s="75">
        <v>173719050</v>
      </c>
      <c r="G83" s="90" t="s">
        <v>184</v>
      </c>
      <c r="H83" s="76">
        <v>18170000</v>
      </c>
      <c r="I83" s="69" t="s">
        <v>75</v>
      </c>
      <c r="J83" s="92" t="s">
        <v>343</v>
      </c>
      <c r="K83" s="73">
        <v>44865</v>
      </c>
      <c r="L83" s="73">
        <v>44869</v>
      </c>
      <c r="M83" s="72" t="s">
        <v>63</v>
      </c>
      <c r="N83" s="148" t="s">
        <v>76</v>
      </c>
      <c r="O83" s="73">
        <v>44869</v>
      </c>
      <c r="P83" s="66">
        <v>1</v>
      </c>
      <c r="Q83" s="91">
        <v>1</v>
      </c>
      <c r="R83" s="57">
        <f t="shared" si="28"/>
        <v>18170000</v>
      </c>
      <c r="S83" s="90" t="s">
        <v>399</v>
      </c>
      <c r="T83" s="158" t="s">
        <v>393</v>
      </c>
      <c r="U83" s="57">
        <f t="shared" ref="U83" si="42">R83</f>
        <v>18170000</v>
      </c>
      <c r="V83" s="63" t="s">
        <v>147</v>
      </c>
      <c r="W83" s="63" t="s">
        <v>147</v>
      </c>
      <c r="X83" s="63" t="s">
        <v>147</v>
      </c>
      <c r="Y83" s="63" t="s">
        <v>147</v>
      </c>
      <c r="Z83" s="72" t="s">
        <v>299</v>
      </c>
    </row>
    <row r="84" spans="1:26" ht="40" customHeight="1" x14ac:dyDescent="0.3">
      <c r="A84" s="72">
        <v>31</v>
      </c>
      <c r="B84" s="148" t="s">
        <v>42</v>
      </c>
      <c r="C84" s="78">
        <v>44865</v>
      </c>
      <c r="D84" s="72" t="s">
        <v>38</v>
      </c>
      <c r="E84" s="90" t="s">
        <v>133</v>
      </c>
      <c r="F84" s="75">
        <v>173719050</v>
      </c>
      <c r="G84" s="90" t="s">
        <v>184</v>
      </c>
      <c r="H84" s="76">
        <v>18400000</v>
      </c>
      <c r="I84" s="69" t="s">
        <v>77</v>
      </c>
      <c r="J84" s="92" t="s">
        <v>343</v>
      </c>
      <c r="K84" s="73">
        <v>44865</v>
      </c>
      <c r="L84" s="73">
        <v>44869</v>
      </c>
      <c r="M84" s="72" t="s">
        <v>63</v>
      </c>
      <c r="N84" s="148" t="s">
        <v>78</v>
      </c>
      <c r="O84" s="73">
        <v>44869</v>
      </c>
      <c r="P84" s="66">
        <v>1</v>
      </c>
      <c r="Q84" s="91">
        <v>1</v>
      </c>
      <c r="R84" s="57">
        <f t="shared" si="28"/>
        <v>18400000</v>
      </c>
      <c r="S84" s="90" t="s">
        <v>400</v>
      </c>
      <c r="T84" s="158" t="s">
        <v>393</v>
      </c>
      <c r="U84" s="57">
        <f t="shared" ref="U84" si="43">R84</f>
        <v>18400000</v>
      </c>
      <c r="V84" s="63" t="s">
        <v>147</v>
      </c>
      <c r="W84" s="63" t="s">
        <v>147</v>
      </c>
      <c r="X84" s="63" t="s">
        <v>147</v>
      </c>
      <c r="Y84" s="63" t="s">
        <v>147</v>
      </c>
      <c r="Z84" s="72" t="s">
        <v>299</v>
      </c>
    </row>
    <row r="85" spans="1:26" ht="40" customHeight="1" x14ac:dyDescent="0.3">
      <c r="A85" s="72">
        <v>32</v>
      </c>
      <c r="B85" s="148" t="s">
        <v>79</v>
      </c>
      <c r="C85" s="78">
        <v>44865</v>
      </c>
      <c r="D85" s="72" t="s">
        <v>38</v>
      </c>
      <c r="E85" s="90" t="s">
        <v>133</v>
      </c>
      <c r="F85" s="75">
        <v>173719050</v>
      </c>
      <c r="G85" s="90" t="s">
        <v>184</v>
      </c>
      <c r="H85" s="76">
        <v>71400000</v>
      </c>
      <c r="I85" s="69" t="s">
        <v>80</v>
      </c>
      <c r="J85" s="92" t="s">
        <v>343</v>
      </c>
      <c r="K85" s="73">
        <v>44865</v>
      </c>
      <c r="L85" s="73">
        <v>44871</v>
      </c>
      <c r="M85" s="72" t="s">
        <v>44</v>
      </c>
      <c r="N85" s="148" t="s">
        <v>81</v>
      </c>
      <c r="O85" s="73">
        <v>44872</v>
      </c>
      <c r="P85" s="66">
        <v>1</v>
      </c>
      <c r="Q85" s="91">
        <v>1</v>
      </c>
      <c r="R85" s="57">
        <f t="shared" si="28"/>
        <v>71400000</v>
      </c>
      <c r="S85" s="90" t="s">
        <v>409</v>
      </c>
      <c r="T85" s="158" t="s">
        <v>393</v>
      </c>
      <c r="U85" s="57">
        <f t="shared" ref="U85" si="44">R85</f>
        <v>71400000</v>
      </c>
      <c r="V85" s="63" t="s">
        <v>147</v>
      </c>
      <c r="W85" s="63" t="s">
        <v>147</v>
      </c>
      <c r="X85" s="63" t="s">
        <v>147</v>
      </c>
      <c r="Y85" s="63" t="s">
        <v>147</v>
      </c>
      <c r="Z85" s="72" t="s">
        <v>299</v>
      </c>
    </row>
    <row r="86" spans="1:26" ht="40" customHeight="1" x14ac:dyDescent="0.3">
      <c r="A86" s="72">
        <v>33</v>
      </c>
      <c r="B86" s="148" t="s">
        <v>83</v>
      </c>
      <c r="C86" s="78">
        <v>44864</v>
      </c>
      <c r="D86" s="72" t="s">
        <v>84</v>
      </c>
      <c r="E86" s="90" t="s">
        <v>133</v>
      </c>
      <c r="F86" s="75">
        <v>1571325000</v>
      </c>
      <c r="G86" s="90" t="s">
        <v>184</v>
      </c>
      <c r="H86" s="76">
        <v>60513750</v>
      </c>
      <c r="I86" s="69" t="s">
        <v>82</v>
      </c>
      <c r="J86" s="92" t="s">
        <v>343</v>
      </c>
      <c r="K86" s="73">
        <v>44864</v>
      </c>
      <c r="L86" s="73">
        <v>44870</v>
      </c>
      <c r="M86" s="72" t="s">
        <v>44</v>
      </c>
      <c r="N86" s="148" t="s">
        <v>85</v>
      </c>
      <c r="O86" s="73">
        <v>44872</v>
      </c>
      <c r="P86" s="66">
        <v>1</v>
      </c>
      <c r="Q86" s="91">
        <v>1</v>
      </c>
      <c r="R86" s="57">
        <f t="shared" si="28"/>
        <v>60513750</v>
      </c>
      <c r="S86" s="90" t="s">
        <v>398</v>
      </c>
      <c r="T86" s="158" t="s">
        <v>393</v>
      </c>
      <c r="U86" s="57">
        <f t="shared" ref="U86" si="45">R86</f>
        <v>60513750</v>
      </c>
      <c r="V86" s="63" t="s">
        <v>147</v>
      </c>
      <c r="W86" s="63" t="s">
        <v>147</v>
      </c>
      <c r="X86" s="63" t="s">
        <v>147</v>
      </c>
      <c r="Y86" s="63" t="s">
        <v>147</v>
      </c>
      <c r="Z86" s="72" t="s">
        <v>299</v>
      </c>
    </row>
    <row r="87" spans="1:26" ht="40" customHeight="1" x14ac:dyDescent="0.3">
      <c r="A87" s="72">
        <v>34</v>
      </c>
      <c r="B87" s="148" t="s">
        <v>86</v>
      </c>
      <c r="C87" s="78">
        <v>44865</v>
      </c>
      <c r="D87" s="72" t="s">
        <v>84</v>
      </c>
      <c r="E87" s="90" t="s">
        <v>133</v>
      </c>
      <c r="F87" s="75">
        <v>1571325000</v>
      </c>
      <c r="G87" s="90" t="s">
        <v>184</v>
      </c>
      <c r="H87" s="76">
        <v>23625000</v>
      </c>
      <c r="I87" s="69" t="s">
        <v>87</v>
      </c>
      <c r="J87" s="92" t="s">
        <v>343</v>
      </c>
      <c r="K87" s="73">
        <v>44865</v>
      </c>
      <c r="L87" s="73">
        <v>44871</v>
      </c>
      <c r="M87" s="72" t="s">
        <v>44</v>
      </c>
      <c r="N87" s="148" t="s">
        <v>88</v>
      </c>
      <c r="O87" s="73">
        <v>44872</v>
      </c>
      <c r="P87" s="66">
        <v>1</v>
      </c>
      <c r="Q87" s="91">
        <v>1</v>
      </c>
      <c r="R87" s="57">
        <f t="shared" si="28"/>
        <v>23625000</v>
      </c>
      <c r="S87" s="90" t="s">
        <v>411</v>
      </c>
      <c r="T87" s="158" t="s">
        <v>393</v>
      </c>
      <c r="U87" s="57">
        <f t="shared" ref="U87" si="46">R87</f>
        <v>23625000</v>
      </c>
      <c r="V87" s="63" t="s">
        <v>147</v>
      </c>
      <c r="W87" s="63" t="s">
        <v>147</v>
      </c>
      <c r="X87" s="63" t="s">
        <v>147</v>
      </c>
      <c r="Y87" s="63" t="s">
        <v>147</v>
      </c>
      <c r="Z87" s="72" t="s">
        <v>299</v>
      </c>
    </row>
    <row r="88" spans="1:26" ht="40" customHeight="1" x14ac:dyDescent="0.3">
      <c r="A88" s="72">
        <v>35</v>
      </c>
      <c r="B88" s="148" t="s">
        <v>89</v>
      </c>
      <c r="C88" s="78">
        <v>44867</v>
      </c>
      <c r="D88" s="72" t="s">
        <v>90</v>
      </c>
      <c r="E88" s="90" t="s">
        <v>133</v>
      </c>
      <c r="F88" s="75">
        <v>1222100000</v>
      </c>
      <c r="G88" s="90" t="s">
        <v>184</v>
      </c>
      <c r="H88" s="76">
        <v>288487500</v>
      </c>
      <c r="I88" s="69" t="s">
        <v>91</v>
      </c>
      <c r="J88" s="92" t="s">
        <v>343</v>
      </c>
      <c r="K88" s="73">
        <v>44867</v>
      </c>
      <c r="L88" s="73">
        <v>44884</v>
      </c>
      <c r="M88" s="72" t="s">
        <v>92</v>
      </c>
      <c r="N88" s="148" t="s">
        <v>93</v>
      </c>
      <c r="O88" s="73">
        <v>44884</v>
      </c>
      <c r="P88" s="66">
        <v>1</v>
      </c>
      <c r="Q88" s="91">
        <v>1</v>
      </c>
      <c r="R88" s="57">
        <f t="shared" si="28"/>
        <v>288487500</v>
      </c>
      <c r="S88" s="90" t="s">
        <v>418</v>
      </c>
      <c r="T88" s="158" t="s">
        <v>393</v>
      </c>
      <c r="U88" s="57">
        <f t="shared" ref="U88" si="47">R88</f>
        <v>288487500</v>
      </c>
      <c r="V88" s="63" t="s">
        <v>147</v>
      </c>
      <c r="W88" s="63" t="s">
        <v>147</v>
      </c>
      <c r="X88" s="63" t="s">
        <v>147</v>
      </c>
      <c r="Y88" s="63" t="s">
        <v>147</v>
      </c>
      <c r="Z88" s="72" t="s">
        <v>299</v>
      </c>
    </row>
    <row r="89" spans="1:26" ht="40" customHeight="1" x14ac:dyDescent="0.3">
      <c r="A89" s="72">
        <v>36</v>
      </c>
      <c r="B89" s="148" t="s">
        <v>94</v>
      </c>
      <c r="C89" s="78">
        <v>44837</v>
      </c>
      <c r="D89" s="72" t="s">
        <v>95</v>
      </c>
      <c r="E89" s="90" t="s">
        <v>133</v>
      </c>
      <c r="F89" s="75">
        <v>482500000</v>
      </c>
      <c r="G89" s="90" t="s">
        <v>184</v>
      </c>
      <c r="H89" s="76">
        <v>482500000</v>
      </c>
      <c r="I89" s="69" t="s">
        <v>71</v>
      </c>
      <c r="J89" s="92" t="s">
        <v>343</v>
      </c>
      <c r="K89" s="73">
        <v>44837</v>
      </c>
      <c r="L89" s="73">
        <v>44875</v>
      </c>
      <c r="M89" s="72" t="s">
        <v>96</v>
      </c>
      <c r="N89" s="148" t="s">
        <v>97</v>
      </c>
      <c r="O89" s="73">
        <v>44875</v>
      </c>
      <c r="P89" s="66">
        <v>1</v>
      </c>
      <c r="Q89" s="91">
        <v>1</v>
      </c>
      <c r="R89" s="57">
        <f t="shared" si="28"/>
        <v>482500000</v>
      </c>
      <c r="S89" s="90" t="s">
        <v>422</v>
      </c>
      <c r="T89" s="158" t="s">
        <v>393</v>
      </c>
      <c r="U89" s="57">
        <f t="shared" ref="U89" si="48">R89</f>
        <v>482500000</v>
      </c>
      <c r="V89" s="63" t="s">
        <v>147</v>
      </c>
      <c r="W89" s="63" t="s">
        <v>147</v>
      </c>
      <c r="X89" s="63" t="s">
        <v>147</v>
      </c>
      <c r="Y89" s="63" t="s">
        <v>147</v>
      </c>
      <c r="Z89" s="72" t="s">
        <v>299</v>
      </c>
    </row>
    <row r="90" spans="1:26" ht="40" customHeight="1" x14ac:dyDescent="0.3">
      <c r="A90" s="72">
        <v>37</v>
      </c>
      <c r="B90" s="148" t="s">
        <v>105</v>
      </c>
      <c r="C90" s="78">
        <v>44865</v>
      </c>
      <c r="D90" s="72" t="s">
        <v>106</v>
      </c>
      <c r="E90" s="90" t="s">
        <v>133</v>
      </c>
      <c r="F90" s="75">
        <v>1571325000</v>
      </c>
      <c r="G90" s="90" t="s">
        <v>184</v>
      </c>
      <c r="H90" s="76">
        <v>47850000</v>
      </c>
      <c r="I90" s="69" t="s">
        <v>405</v>
      </c>
      <c r="J90" s="92" t="s">
        <v>402</v>
      </c>
      <c r="K90" s="73">
        <v>44865</v>
      </c>
      <c r="L90" s="73">
        <v>44874</v>
      </c>
      <c r="M90" s="72" t="s">
        <v>107</v>
      </c>
      <c r="N90" s="148" t="s">
        <v>108</v>
      </c>
      <c r="O90" s="73">
        <v>44869</v>
      </c>
      <c r="P90" s="66">
        <v>1</v>
      </c>
      <c r="Q90" s="91">
        <v>1</v>
      </c>
      <c r="R90" s="57">
        <f t="shared" si="28"/>
        <v>47850000</v>
      </c>
      <c r="S90" s="90" t="s">
        <v>403</v>
      </c>
      <c r="T90" s="158" t="s">
        <v>393</v>
      </c>
      <c r="U90" s="57">
        <f t="shared" ref="U90" si="49">R90</f>
        <v>47850000</v>
      </c>
      <c r="V90" s="63" t="s">
        <v>147</v>
      </c>
      <c r="W90" s="63" t="s">
        <v>147</v>
      </c>
      <c r="X90" s="63" t="s">
        <v>147</v>
      </c>
      <c r="Y90" s="63" t="s">
        <v>147</v>
      </c>
      <c r="Z90" s="72" t="s">
        <v>299</v>
      </c>
    </row>
    <row r="91" spans="1:26" ht="40" customHeight="1" x14ac:dyDescent="0.3">
      <c r="A91" s="72">
        <v>38</v>
      </c>
      <c r="B91" s="148" t="s">
        <v>109</v>
      </c>
      <c r="C91" s="78">
        <v>44865</v>
      </c>
      <c r="D91" s="72" t="s">
        <v>110</v>
      </c>
      <c r="E91" s="148" t="s">
        <v>132</v>
      </c>
      <c r="F91" s="75">
        <v>1571325000</v>
      </c>
      <c r="G91" s="90" t="s">
        <v>184</v>
      </c>
      <c r="H91" s="76">
        <v>106619108</v>
      </c>
      <c r="I91" s="69" t="s">
        <v>406</v>
      </c>
      <c r="J91" s="92" t="s">
        <v>402</v>
      </c>
      <c r="K91" s="73">
        <v>44865</v>
      </c>
      <c r="L91" s="73">
        <v>44874</v>
      </c>
      <c r="M91" s="72" t="s">
        <v>107</v>
      </c>
      <c r="N91" s="148" t="s">
        <v>111</v>
      </c>
      <c r="O91" s="73">
        <v>44874</v>
      </c>
      <c r="P91" s="66">
        <v>1</v>
      </c>
      <c r="Q91" s="91">
        <v>1</v>
      </c>
      <c r="R91" s="57">
        <f t="shared" si="28"/>
        <v>106619108</v>
      </c>
      <c r="S91" s="90" t="s">
        <v>407</v>
      </c>
      <c r="T91" s="158" t="s">
        <v>393</v>
      </c>
      <c r="U91" s="57">
        <f t="shared" ref="U91" si="50">R91</f>
        <v>106619108</v>
      </c>
      <c r="V91" s="63" t="s">
        <v>147</v>
      </c>
      <c r="W91" s="63" t="s">
        <v>147</v>
      </c>
      <c r="X91" s="63" t="s">
        <v>147</v>
      </c>
      <c r="Y91" s="63" t="s">
        <v>147</v>
      </c>
      <c r="Z91" s="72" t="s">
        <v>299</v>
      </c>
    </row>
    <row r="92" spans="1:26" ht="40" customHeight="1" x14ac:dyDescent="0.3">
      <c r="A92" s="72">
        <v>39</v>
      </c>
      <c r="B92" s="148" t="s">
        <v>112</v>
      </c>
      <c r="C92" s="78">
        <v>44862</v>
      </c>
      <c r="D92" s="72" t="s">
        <v>113</v>
      </c>
      <c r="E92" s="90" t="s">
        <v>133</v>
      </c>
      <c r="F92" s="75">
        <v>286875000</v>
      </c>
      <c r="G92" s="90" t="s">
        <v>184</v>
      </c>
      <c r="H92" s="76">
        <v>286875000</v>
      </c>
      <c r="I92" s="69" t="s">
        <v>114</v>
      </c>
      <c r="J92" s="92" t="s">
        <v>343</v>
      </c>
      <c r="K92" s="73">
        <v>44862</v>
      </c>
      <c r="L92" s="73">
        <v>44871</v>
      </c>
      <c r="M92" s="72" t="s">
        <v>107</v>
      </c>
      <c r="N92" s="148" t="s">
        <v>115</v>
      </c>
      <c r="O92" s="73">
        <v>44872</v>
      </c>
      <c r="P92" s="66">
        <v>1</v>
      </c>
      <c r="Q92" s="91">
        <v>1</v>
      </c>
      <c r="R92" s="57">
        <f t="shared" si="28"/>
        <v>286875000</v>
      </c>
      <c r="S92" s="90" t="s">
        <v>389</v>
      </c>
      <c r="T92" s="158" t="s">
        <v>363</v>
      </c>
      <c r="U92" s="57">
        <f t="shared" ref="U92" si="51">R92</f>
        <v>286875000</v>
      </c>
      <c r="V92" s="63" t="s">
        <v>147</v>
      </c>
      <c r="W92" s="63" t="s">
        <v>147</v>
      </c>
      <c r="X92" s="63" t="s">
        <v>147</v>
      </c>
      <c r="Y92" s="63" t="s">
        <v>147</v>
      </c>
      <c r="Z92" s="72" t="s">
        <v>299</v>
      </c>
    </row>
    <row r="93" spans="1:26" ht="40" customHeight="1" x14ac:dyDescent="0.3">
      <c r="A93" s="72">
        <v>40</v>
      </c>
      <c r="B93" s="148" t="s">
        <v>116</v>
      </c>
      <c r="C93" s="78">
        <v>44868</v>
      </c>
      <c r="D93" s="148" t="s">
        <v>117</v>
      </c>
      <c r="E93" s="90" t="s">
        <v>133</v>
      </c>
      <c r="F93" s="75">
        <v>400000000</v>
      </c>
      <c r="G93" s="90" t="s">
        <v>184</v>
      </c>
      <c r="H93" s="76">
        <v>400000000</v>
      </c>
      <c r="I93" s="69" t="s">
        <v>118</v>
      </c>
      <c r="J93" s="92" t="s">
        <v>343</v>
      </c>
      <c r="K93" s="73">
        <v>44868</v>
      </c>
      <c r="L93" s="73">
        <v>44876</v>
      </c>
      <c r="M93" s="72" t="s">
        <v>119</v>
      </c>
      <c r="N93" s="148" t="s">
        <v>120</v>
      </c>
      <c r="O93" s="73">
        <v>44884</v>
      </c>
      <c r="P93" s="66">
        <v>1</v>
      </c>
      <c r="Q93" s="91">
        <v>1</v>
      </c>
      <c r="R93" s="57">
        <f t="shared" si="28"/>
        <v>400000000</v>
      </c>
      <c r="S93" s="90" t="s">
        <v>460</v>
      </c>
      <c r="T93" s="158" t="s">
        <v>293</v>
      </c>
      <c r="U93" s="57">
        <f t="shared" ref="U93" si="52">R93</f>
        <v>400000000</v>
      </c>
      <c r="V93" s="63" t="s">
        <v>147</v>
      </c>
      <c r="W93" s="63" t="s">
        <v>147</v>
      </c>
      <c r="X93" s="63" t="s">
        <v>147</v>
      </c>
      <c r="Y93" s="63" t="s">
        <v>147</v>
      </c>
      <c r="Z93" s="72" t="s">
        <v>299</v>
      </c>
    </row>
    <row r="94" spans="1:26" ht="40" customHeight="1" x14ac:dyDescent="0.3">
      <c r="A94" s="72">
        <v>41</v>
      </c>
      <c r="B94" s="148" t="s">
        <v>121</v>
      </c>
      <c r="C94" s="78">
        <v>44824</v>
      </c>
      <c r="D94" s="148" t="s">
        <v>122</v>
      </c>
      <c r="E94" s="148" t="s">
        <v>132</v>
      </c>
      <c r="F94" s="75">
        <v>112500000</v>
      </c>
      <c r="G94" s="90" t="s">
        <v>184</v>
      </c>
      <c r="H94" s="202">
        <v>111555000</v>
      </c>
      <c r="I94" s="206" t="s">
        <v>123</v>
      </c>
      <c r="J94" s="92" t="s">
        <v>343</v>
      </c>
      <c r="K94" s="73">
        <v>44824</v>
      </c>
      <c r="L94" s="73">
        <v>44859</v>
      </c>
      <c r="M94" s="72" t="s">
        <v>124</v>
      </c>
      <c r="N94" s="148" t="s">
        <v>125</v>
      </c>
      <c r="O94" s="73">
        <v>44858</v>
      </c>
      <c r="P94" s="66">
        <v>1</v>
      </c>
      <c r="Q94" s="91">
        <v>1</v>
      </c>
      <c r="R94" s="57">
        <f t="shared" si="28"/>
        <v>111555000</v>
      </c>
      <c r="S94" s="90" t="s">
        <v>388</v>
      </c>
      <c r="T94" s="158" t="s">
        <v>344</v>
      </c>
      <c r="U94" s="57">
        <f t="shared" ref="U94" si="53">R94</f>
        <v>111555000</v>
      </c>
      <c r="V94" s="63" t="s">
        <v>147</v>
      </c>
      <c r="W94" s="63" t="s">
        <v>147</v>
      </c>
      <c r="X94" s="63" t="s">
        <v>147</v>
      </c>
      <c r="Y94" s="63" t="s">
        <v>147</v>
      </c>
      <c r="Z94" s="72" t="s">
        <v>299</v>
      </c>
    </row>
    <row r="95" spans="1:26" ht="40" customHeight="1" x14ac:dyDescent="0.3">
      <c r="A95" s="72">
        <v>42</v>
      </c>
      <c r="B95" s="198" t="s">
        <v>126</v>
      </c>
      <c r="C95" s="78">
        <v>44865</v>
      </c>
      <c r="D95" s="148" t="s">
        <v>122</v>
      </c>
      <c r="E95" s="148" t="s">
        <v>132</v>
      </c>
      <c r="F95" s="75">
        <v>100717300</v>
      </c>
      <c r="G95" s="90" t="s">
        <v>184</v>
      </c>
      <c r="H95" s="76">
        <v>100701420</v>
      </c>
      <c r="I95" s="69" t="s">
        <v>127</v>
      </c>
      <c r="J95" s="92" t="s">
        <v>343</v>
      </c>
      <c r="K95" s="73">
        <v>44865</v>
      </c>
      <c r="L95" s="73">
        <v>44874</v>
      </c>
      <c r="M95" s="72" t="s">
        <v>107</v>
      </c>
      <c r="N95" s="148" t="s">
        <v>128</v>
      </c>
      <c r="O95" s="73">
        <v>44874</v>
      </c>
      <c r="P95" s="66">
        <v>1</v>
      </c>
      <c r="Q95" s="91">
        <v>1</v>
      </c>
      <c r="R95" s="57">
        <f t="shared" si="28"/>
        <v>100701420</v>
      </c>
      <c r="S95" s="90" t="s">
        <v>408</v>
      </c>
      <c r="T95" s="158" t="s">
        <v>393</v>
      </c>
      <c r="U95" s="57">
        <f t="shared" ref="U95" si="54">R95</f>
        <v>100701420</v>
      </c>
      <c r="V95" s="63" t="s">
        <v>147</v>
      </c>
      <c r="W95" s="63" t="s">
        <v>147</v>
      </c>
      <c r="X95" s="63" t="s">
        <v>147</v>
      </c>
      <c r="Y95" s="63" t="s">
        <v>147</v>
      </c>
      <c r="Z95" s="72" t="s">
        <v>299</v>
      </c>
    </row>
    <row r="96" spans="1:26" ht="40" customHeight="1" x14ac:dyDescent="0.3">
      <c r="A96" s="72">
        <v>43</v>
      </c>
      <c r="B96" s="32" t="s">
        <v>451</v>
      </c>
      <c r="C96" s="30" t="s">
        <v>429</v>
      </c>
      <c r="D96" s="32" t="s">
        <v>452</v>
      </c>
      <c r="E96" s="90" t="s">
        <v>133</v>
      </c>
      <c r="F96" s="75">
        <v>2500000000</v>
      </c>
      <c r="G96" s="148" t="s">
        <v>453</v>
      </c>
      <c r="H96" s="202">
        <f>F96</f>
        <v>2500000000</v>
      </c>
      <c r="I96" s="207" t="s">
        <v>454</v>
      </c>
      <c r="J96" s="117" t="s">
        <v>343</v>
      </c>
      <c r="K96" s="30" t="s">
        <v>429</v>
      </c>
      <c r="L96" s="30" t="s">
        <v>455</v>
      </c>
      <c r="M96" s="32" t="s">
        <v>456</v>
      </c>
      <c r="N96" s="62" t="s">
        <v>457</v>
      </c>
      <c r="O96" s="30" t="s">
        <v>455</v>
      </c>
      <c r="P96" s="66">
        <v>1</v>
      </c>
      <c r="Q96" s="91">
        <v>1</v>
      </c>
      <c r="R96" s="57">
        <f t="shared" ref="R96" si="55">H96</f>
        <v>2500000000</v>
      </c>
      <c r="S96" s="208" t="s">
        <v>458</v>
      </c>
      <c r="T96" s="158" t="s">
        <v>459</v>
      </c>
      <c r="U96" s="57">
        <f t="shared" ref="U96" si="56">R96</f>
        <v>2500000000</v>
      </c>
      <c r="V96" s="63" t="s">
        <v>147</v>
      </c>
      <c r="W96" s="63" t="s">
        <v>147</v>
      </c>
      <c r="X96" s="63" t="s">
        <v>147</v>
      </c>
      <c r="Y96" s="63" t="s">
        <v>147</v>
      </c>
      <c r="Z96" s="72" t="s">
        <v>299</v>
      </c>
    </row>
    <row r="97" spans="1:26" ht="40" customHeight="1" x14ac:dyDescent="0.3">
      <c r="A97" s="72">
        <v>44</v>
      </c>
      <c r="B97" s="32" t="s">
        <v>493</v>
      </c>
      <c r="C97" s="30" t="s">
        <v>229</v>
      </c>
      <c r="D97" s="32" t="s">
        <v>495</v>
      </c>
      <c r="E97" s="148" t="s">
        <v>132</v>
      </c>
      <c r="F97" s="75">
        <v>100000000</v>
      </c>
      <c r="G97" s="90" t="s">
        <v>184</v>
      </c>
      <c r="H97" s="76">
        <v>99067000</v>
      </c>
      <c r="I97" s="36" t="s">
        <v>496</v>
      </c>
      <c r="J97" s="118" t="s">
        <v>497</v>
      </c>
      <c r="K97" s="30" t="s">
        <v>229</v>
      </c>
      <c r="L97" s="30" t="s">
        <v>498</v>
      </c>
      <c r="M97" s="32" t="s">
        <v>203</v>
      </c>
      <c r="N97" s="43" t="s">
        <v>499</v>
      </c>
      <c r="O97" s="30" t="s">
        <v>500</v>
      </c>
      <c r="P97" s="66">
        <v>1</v>
      </c>
      <c r="Q97" s="91">
        <v>1</v>
      </c>
      <c r="R97" s="57">
        <f t="shared" ref="R97" si="57">H97</f>
        <v>99067000</v>
      </c>
      <c r="S97" s="90" t="s">
        <v>494</v>
      </c>
      <c r="T97" s="158" t="s">
        <v>293</v>
      </c>
      <c r="U97" s="57">
        <f t="shared" ref="U97" si="58">R97</f>
        <v>99067000</v>
      </c>
      <c r="V97" s="63" t="s">
        <v>147</v>
      </c>
      <c r="W97" s="63" t="s">
        <v>147</v>
      </c>
      <c r="X97" s="63" t="s">
        <v>147</v>
      </c>
      <c r="Y97" s="63" t="s">
        <v>147</v>
      </c>
      <c r="Z97" s="72" t="s">
        <v>299</v>
      </c>
    </row>
    <row r="98" spans="1:26" ht="40" customHeight="1" x14ac:dyDescent="0.3">
      <c r="A98" s="72">
        <v>45</v>
      </c>
      <c r="B98" s="32" t="s">
        <v>501</v>
      </c>
      <c r="C98" s="30" t="s">
        <v>462</v>
      </c>
      <c r="D98" s="32" t="s">
        <v>502</v>
      </c>
      <c r="E98" s="148" t="s">
        <v>132</v>
      </c>
      <c r="F98" s="75">
        <v>30000000</v>
      </c>
      <c r="G98" s="90" t="s">
        <v>184</v>
      </c>
      <c r="H98" s="76">
        <v>29637000</v>
      </c>
      <c r="I98" s="36" t="s">
        <v>503</v>
      </c>
      <c r="J98" s="117" t="s">
        <v>345</v>
      </c>
      <c r="K98" s="30" t="s">
        <v>462</v>
      </c>
      <c r="L98" s="30" t="s">
        <v>465</v>
      </c>
      <c r="M98" s="32" t="s">
        <v>442</v>
      </c>
      <c r="N98" s="32" t="s">
        <v>504</v>
      </c>
      <c r="O98" s="30" t="s">
        <v>505</v>
      </c>
      <c r="P98" s="66">
        <v>1</v>
      </c>
      <c r="Q98" s="91">
        <v>1</v>
      </c>
      <c r="R98" s="57">
        <f t="shared" ref="R98" si="59">H98</f>
        <v>29637000</v>
      </c>
      <c r="S98" s="90" t="s">
        <v>506</v>
      </c>
      <c r="T98" s="158" t="s">
        <v>293</v>
      </c>
      <c r="U98" s="57">
        <f t="shared" ref="U98" si="60">R98</f>
        <v>29637000</v>
      </c>
      <c r="V98" s="63" t="s">
        <v>147</v>
      </c>
      <c r="W98" s="63" t="s">
        <v>147</v>
      </c>
      <c r="X98" s="63" t="s">
        <v>147</v>
      </c>
      <c r="Y98" s="63" t="s">
        <v>147</v>
      </c>
      <c r="Z98" s="72" t="s">
        <v>299</v>
      </c>
    </row>
    <row r="99" spans="1:26" ht="40" customHeight="1" x14ac:dyDescent="0.3">
      <c r="A99" s="72">
        <v>46</v>
      </c>
      <c r="B99" s="32" t="s">
        <v>507</v>
      </c>
      <c r="C99" s="30" t="s">
        <v>356</v>
      </c>
      <c r="D99" s="32" t="s">
        <v>502</v>
      </c>
      <c r="E99" s="148" t="s">
        <v>132</v>
      </c>
      <c r="F99" s="75">
        <v>30000000</v>
      </c>
      <c r="G99" s="90" t="s">
        <v>184</v>
      </c>
      <c r="H99" s="76">
        <v>24764100</v>
      </c>
      <c r="I99" s="29" t="s">
        <v>508</v>
      </c>
      <c r="J99" s="117" t="s">
        <v>345</v>
      </c>
      <c r="K99" s="30" t="s">
        <v>356</v>
      </c>
      <c r="L99" s="30" t="s">
        <v>509</v>
      </c>
      <c r="M99" s="32" t="s">
        <v>510</v>
      </c>
      <c r="N99" s="32" t="s">
        <v>511</v>
      </c>
      <c r="O99" s="30" t="s">
        <v>429</v>
      </c>
      <c r="P99" s="66">
        <v>1</v>
      </c>
      <c r="Q99" s="91">
        <v>1</v>
      </c>
      <c r="R99" s="57">
        <f t="shared" ref="R99" si="61">H99</f>
        <v>24764100</v>
      </c>
      <c r="S99" s="90" t="s">
        <v>512</v>
      </c>
      <c r="T99" s="158" t="s">
        <v>293</v>
      </c>
      <c r="U99" s="57">
        <f t="shared" ref="U99:U100" si="62">R99</f>
        <v>24764100</v>
      </c>
      <c r="V99" s="63" t="s">
        <v>147</v>
      </c>
      <c r="W99" s="63" t="s">
        <v>147</v>
      </c>
      <c r="X99" s="63" t="s">
        <v>147</v>
      </c>
      <c r="Y99" s="63" t="s">
        <v>147</v>
      </c>
      <c r="Z99" s="72" t="s">
        <v>299</v>
      </c>
    </row>
    <row r="100" spans="1:26" ht="29.25" customHeight="1" x14ac:dyDescent="0.3">
      <c r="A100" s="72"/>
      <c r="B100" s="198"/>
      <c r="C100" s="78"/>
      <c r="D100" s="72"/>
      <c r="E100" s="148"/>
      <c r="F100" s="75"/>
      <c r="G100" s="72"/>
      <c r="H100" s="76"/>
      <c r="I100" s="29"/>
      <c r="J100" s="29"/>
      <c r="K100" s="29"/>
      <c r="L100" s="29"/>
      <c r="M100" s="29"/>
      <c r="N100" s="130"/>
      <c r="O100" s="113"/>
      <c r="P100" s="66"/>
      <c r="Q100" s="91"/>
      <c r="R100" s="75">
        <f>SUM(R54:R99)</f>
        <v>11417857578</v>
      </c>
      <c r="S100" s="63"/>
      <c r="T100" s="157"/>
      <c r="U100" s="76">
        <f t="shared" si="62"/>
        <v>11417857578</v>
      </c>
      <c r="V100" s="63"/>
      <c r="W100" s="63"/>
      <c r="X100" s="63"/>
      <c r="Y100" s="63"/>
      <c r="Z100" s="72"/>
    </row>
    <row r="101" spans="1:26" ht="29.25" customHeight="1" x14ac:dyDescent="0.3">
      <c r="A101" s="103"/>
      <c r="B101" s="199"/>
      <c r="C101" s="21"/>
      <c r="D101" s="20"/>
      <c r="E101" s="189"/>
      <c r="F101" s="22"/>
      <c r="G101" s="20"/>
      <c r="H101" s="23"/>
      <c r="I101" s="24"/>
      <c r="J101" s="24"/>
      <c r="K101" s="25"/>
      <c r="L101" s="25"/>
      <c r="M101" s="20"/>
      <c r="N101" s="178"/>
      <c r="O101" s="25"/>
      <c r="P101" s="107"/>
      <c r="Q101" s="108"/>
      <c r="R101" s="22"/>
      <c r="S101" s="26"/>
      <c r="T101" s="163"/>
      <c r="U101" s="26"/>
      <c r="V101" s="26"/>
      <c r="W101" s="26"/>
      <c r="X101" s="26"/>
      <c r="Y101" s="26"/>
      <c r="Z101" s="20"/>
    </row>
    <row r="102" spans="1:26" s="13" customFormat="1" ht="26.25" customHeight="1" x14ac:dyDescent="0.35">
      <c r="A102" s="97"/>
      <c r="B102" s="240" t="s">
        <v>10</v>
      </c>
      <c r="C102" s="240"/>
      <c r="D102" s="240"/>
      <c r="E102" s="190"/>
      <c r="F102" s="15"/>
      <c r="G102" s="15"/>
      <c r="I102" s="112"/>
      <c r="J102" s="112"/>
      <c r="K102" s="12"/>
      <c r="L102" s="12"/>
      <c r="M102" s="12"/>
      <c r="N102" s="179"/>
      <c r="O102" s="12"/>
      <c r="P102" s="240" t="s">
        <v>535</v>
      </c>
      <c r="Q102" s="240"/>
      <c r="R102" s="240"/>
      <c r="S102" s="240"/>
      <c r="T102" s="240"/>
      <c r="U102" s="240"/>
      <c r="V102" s="240"/>
      <c r="W102" s="240"/>
      <c r="X102" s="240"/>
      <c r="Y102" s="240"/>
      <c r="Z102" s="240"/>
    </row>
    <row r="103" spans="1:26" s="13" customFormat="1" ht="26.25" customHeight="1" x14ac:dyDescent="0.35">
      <c r="A103" s="97"/>
      <c r="B103" s="240" t="s">
        <v>11</v>
      </c>
      <c r="C103" s="240"/>
      <c r="D103" s="240"/>
      <c r="E103" s="190"/>
      <c r="F103" s="15"/>
      <c r="G103" s="15"/>
      <c r="I103" s="112"/>
      <c r="J103" s="112"/>
      <c r="K103" s="12"/>
      <c r="L103" s="12"/>
      <c r="M103" s="12"/>
      <c r="N103" s="179"/>
      <c r="O103" s="12"/>
      <c r="P103" s="240" t="s">
        <v>12</v>
      </c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</row>
    <row r="104" spans="1:26" s="13" customFormat="1" ht="13.5" customHeight="1" x14ac:dyDescent="0.35">
      <c r="A104" s="97"/>
      <c r="B104" s="200"/>
      <c r="C104" s="12"/>
      <c r="D104" s="12"/>
      <c r="E104" s="164"/>
      <c r="F104" s="12"/>
      <c r="G104" s="12"/>
      <c r="I104" s="112"/>
      <c r="J104" s="112"/>
      <c r="K104" s="12"/>
      <c r="L104" s="12"/>
      <c r="M104" s="12"/>
      <c r="N104" s="179"/>
      <c r="O104" s="12"/>
      <c r="P104" s="97"/>
      <c r="Q104" s="97"/>
      <c r="R104" s="12"/>
      <c r="S104" s="12"/>
      <c r="T104" s="164"/>
      <c r="U104" s="12"/>
      <c r="V104" s="12"/>
      <c r="W104" s="12"/>
      <c r="X104" s="12"/>
      <c r="Y104" s="12"/>
      <c r="Z104" s="12"/>
    </row>
    <row r="105" spans="1:26" s="13" customFormat="1" ht="18.5" customHeight="1" x14ac:dyDescent="0.35">
      <c r="A105" s="97"/>
      <c r="B105" s="200"/>
      <c r="C105" s="12"/>
      <c r="D105" s="12"/>
      <c r="E105" s="164"/>
      <c r="F105" s="12"/>
      <c r="G105" s="12"/>
      <c r="I105" s="112"/>
      <c r="J105" s="112"/>
      <c r="K105" s="12"/>
      <c r="L105" s="12"/>
      <c r="M105" s="12"/>
      <c r="N105" s="179"/>
      <c r="O105" s="12"/>
      <c r="P105" s="97"/>
      <c r="Q105" s="97"/>
      <c r="R105" s="12"/>
      <c r="S105" s="12"/>
      <c r="T105" s="164"/>
      <c r="U105" s="12"/>
      <c r="V105" s="12"/>
      <c r="W105" s="12"/>
      <c r="X105" s="12"/>
      <c r="Y105" s="12"/>
      <c r="Z105" s="12"/>
    </row>
    <row r="106" spans="1:26" s="13" customFormat="1" ht="9.5" customHeight="1" x14ac:dyDescent="0.35">
      <c r="A106" s="97"/>
      <c r="B106" s="200"/>
      <c r="C106" s="12"/>
      <c r="D106" s="12"/>
      <c r="E106" s="164"/>
      <c r="F106" s="12"/>
      <c r="G106" s="12"/>
      <c r="I106" s="112"/>
      <c r="J106" s="112"/>
      <c r="K106" s="12"/>
      <c r="L106" s="12"/>
      <c r="M106" s="12"/>
      <c r="N106" s="179"/>
      <c r="O106" s="12"/>
      <c r="P106" s="97"/>
      <c r="Q106" s="97"/>
      <c r="R106" s="12"/>
      <c r="S106" s="12"/>
      <c r="T106" s="164"/>
      <c r="U106" s="12"/>
      <c r="V106" s="12"/>
      <c r="W106" s="12"/>
      <c r="X106" s="12"/>
      <c r="Y106" s="12"/>
      <c r="Z106" s="12"/>
    </row>
    <row r="107" spans="1:26" s="13" customFormat="1" ht="26.25" customHeight="1" x14ac:dyDescent="0.35">
      <c r="A107" s="97"/>
      <c r="B107" s="240" t="s">
        <v>532</v>
      </c>
      <c r="C107" s="247"/>
      <c r="D107" s="247"/>
      <c r="E107" s="191"/>
      <c r="F107" s="16"/>
      <c r="G107" s="16"/>
      <c r="I107" s="112"/>
      <c r="J107" s="112"/>
      <c r="K107" s="12"/>
      <c r="L107" s="12"/>
      <c r="M107" s="12"/>
      <c r="N107" s="179"/>
      <c r="O107" s="12"/>
      <c r="P107" s="247" t="s">
        <v>536</v>
      </c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</row>
    <row r="108" spans="1:26" s="13" customFormat="1" ht="26.25" customHeight="1" x14ac:dyDescent="0.35">
      <c r="A108" s="97"/>
      <c r="B108" s="240" t="s">
        <v>533</v>
      </c>
      <c r="C108" s="240"/>
      <c r="D108" s="240"/>
      <c r="E108" s="190"/>
      <c r="F108" s="15"/>
      <c r="G108" s="15"/>
      <c r="I108" s="112"/>
      <c r="J108" s="112"/>
      <c r="K108" s="12"/>
      <c r="L108" s="12"/>
      <c r="M108" s="12"/>
      <c r="N108" s="179"/>
      <c r="O108" s="12"/>
      <c r="P108" s="240" t="s">
        <v>537</v>
      </c>
      <c r="Q108" s="240"/>
      <c r="R108" s="240"/>
      <c r="S108" s="240"/>
      <c r="T108" s="240"/>
      <c r="U108" s="240"/>
      <c r="V108" s="240"/>
      <c r="W108" s="240"/>
      <c r="X108" s="240"/>
      <c r="Y108" s="240"/>
      <c r="Z108" s="240"/>
    </row>
    <row r="109" spans="1:26" s="13" customFormat="1" ht="26.25" customHeight="1" x14ac:dyDescent="0.35">
      <c r="A109" s="98"/>
      <c r="B109" s="201"/>
      <c r="E109" s="165"/>
      <c r="I109" s="112"/>
      <c r="J109" s="112"/>
      <c r="N109" s="180"/>
      <c r="P109" s="98"/>
      <c r="Q109" s="98"/>
      <c r="T109" s="165"/>
    </row>
    <row r="110" spans="1:26" s="13" customFormat="1" ht="26.25" customHeight="1" x14ac:dyDescent="0.35">
      <c r="A110" s="98"/>
      <c r="B110" s="201"/>
      <c r="E110" s="165"/>
      <c r="I110" s="112"/>
      <c r="J110" s="112"/>
      <c r="N110" s="180"/>
      <c r="P110" s="98"/>
      <c r="Q110" s="98"/>
      <c r="T110" s="165"/>
    </row>
  </sheetData>
  <mergeCells count="35">
    <mergeCell ref="B108:D108"/>
    <mergeCell ref="P108:Z108"/>
    <mergeCell ref="A14:Z14"/>
    <mergeCell ref="A53:Z53"/>
    <mergeCell ref="P102:Z102"/>
    <mergeCell ref="B103:D103"/>
    <mergeCell ref="P103:Z103"/>
    <mergeCell ref="B107:D107"/>
    <mergeCell ref="P107:Z107"/>
    <mergeCell ref="B102:D102"/>
    <mergeCell ref="A2:Z2"/>
    <mergeCell ref="A3:Z3"/>
    <mergeCell ref="A4:Z4"/>
    <mergeCell ref="A9:A11"/>
    <mergeCell ref="B9:B11"/>
    <mergeCell ref="D9:D11"/>
    <mergeCell ref="H9:H11"/>
    <mergeCell ref="P9:R9"/>
    <mergeCell ref="Z9:Z11"/>
    <mergeCell ref="Q10:R10"/>
    <mergeCell ref="C9:C11"/>
    <mergeCell ref="A5:Z5"/>
    <mergeCell ref="I9:I11"/>
    <mergeCell ref="E9:E11"/>
    <mergeCell ref="Y9:Y11"/>
    <mergeCell ref="S9:U9"/>
    <mergeCell ref="U10:U11"/>
    <mergeCell ref="N9:O10"/>
    <mergeCell ref="K9:M10"/>
    <mergeCell ref="V9:X9"/>
    <mergeCell ref="V10:V11"/>
    <mergeCell ref="W10:W11"/>
    <mergeCell ref="X10:X11"/>
    <mergeCell ref="S10:S11"/>
    <mergeCell ref="T10:T11"/>
  </mergeCells>
  <printOptions horizontalCentered="1"/>
  <pageMargins left="0" right="0" top="0.25" bottom="0" header="0.31496062992126" footer="0.31496062992126"/>
  <pageSetup paperSize="5" scale="40" orientation="landscape" horizontalDpi="4294967294" r:id="rId1"/>
  <headerFooter>
    <oddFooter>&amp;R&amp;"Times New Roman,Regular"Lampiran ke-3 Daftar Pelaksanaan Pembelian/Pengadaan Barang/Jasa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SPK</vt:lpstr>
      <vt:lpstr>SPK!Print_Area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Kasubag Keuangan</cp:lastModifiedBy>
  <cp:lastPrinted>2023-02-10T07:38:03Z</cp:lastPrinted>
  <dcterms:created xsi:type="dcterms:W3CDTF">2010-02-11T04:52:30Z</dcterms:created>
  <dcterms:modified xsi:type="dcterms:W3CDTF">2023-08-23T08:42:12Z</dcterms:modified>
</cp:coreProperties>
</file>