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 activeTab="2"/>
  </bookViews>
  <sheets>
    <sheet name="LO" sheetId="4" r:id="rId1"/>
    <sheet name="LO face" sheetId="5" r:id="rId2"/>
    <sheet name="NERACA" sheetId="1" r:id="rId3"/>
    <sheet name="LPE" sheetId="2" r:id="rId4"/>
    <sheet name="LRA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SISTEN_BIDANG_PEMERINTAHAN" localSheetId="0">#REF!</definedName>
    <definedName name="ASISTEN_BIDANG_PEMERINTAHAN">#REF!</definedName>
    <definedName name="B_A_P_P_E_D_A">[1]BAPPEDA!$J$5</definedName>
    <definedName name="B_A_W_A_S_D_A">[1]BAWASDA!$J$5</definedName>
    <definedName name="BAGIAN_PEMBERDAYAAN_MASYARAKAT_DESA">[1]PMD!$J$5</definedName>
    <definedName name="DINAS_KEHUTANAN_PERKEBUNAN">[1]EKBANG!$J$4</definedName>
    <definedName name="DINAS_KESEJAHTERAAN_SOSIAL" localSheetId="0">#REF!</definedName>
    <definedName name="DINAS_KESEJAHTERAAN_SOSIAL">#REF!</definedName>
    <definedName name="DINAS_PENDAPATAN_DAERAH">[1]PMD!$J$5</definedName>
    <definedName name="DINAS_PERINDAGKOP_NAKERTRANS">[1]KESBANG!$J$5</definedName>
    <definedName name="DINAS_PERTAMBANGAN_DAN_LINGKUNGAN_HIDUP">[1]CAPIL!$J$5</definedName>
    <definedName name="DINAS_PU_DAN_PERHUBUNGAN">[1]TAPEM!$J$5</definedName>
    <definedName name="DPRD_KOLAKA_UTARA" localSheetId="0">#REF!</definedName>
    <definedName name="DPRD_KOLAKA_UTAR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11" localSheetId="0">'[2]Bant _ Tdk Trsangka'!#REF!</definedName>
    <definedName name="Excel_BuiltIn_Print_Area_11">'[2]Bant _ Tdk Trsangka'!#REF!</definedName>
    <definedName name="Excel_BuiltIn_Print_Area_12" localSheetId="0">[2]Pembiayaan!#REF!</definedName>
    <definedName name="Excel_BuiltIn_Print_Area_12">[2]Pembiayaan!#REF!</definedName>
    <definedName name="Excel_BuiltIn_Print_Area_6" localSheetId="0">'[2]Rekap Belanja'!#REF!</definedName>
    <definedName name="Excel_BuiltIn_Print_Area_6">'[2]Rekap Belanja'!#REF!</definedName>
    <definedName name="Excel_BuiltIn_Print_Titles_1" localSheetId="0">#REF!</definedName>
    <definedName name="Excel_BuiltIn_Print_Titles_1">#REF!</definedName>
    <definedName name="Excel_BuiltIn_Print_Titles_10" localSheetId="0">#REF!</definedName>
    <definedName name="Excel_BuiltIn_Print_Titles_10">#REF!</definedName>
    <definedName name="Find_duplicates_for_Query1_2" localSheetId="0">#REF!</definedName>
    <definedName name="Find_duplicates_for_Query1_2">#REF!</definedName>
    <definedName name="Is">[3]Rekening!$A$1:$B$39</definedName>
    <definedName name="KECAMATAN_KODEOHA" localSheetId="0">#REF!</definedName>
    <definedName name="KECAMATAN_KODEOHA">#REF!</definedName>
    <definedName name="KECAMATAN_PAKUE">[4]PERTANIAN!#REF!</definedName>
    <definedName name="l" localSheetId="0">#REF!</definedName>
    <definedName name="l">#REF!</definedName>
    <definedName name="_xlnm.Print_Area" localSheetId="0">LO!$A$1:$D$142</definedName>
    <definedName name="_xlnm.Print_Area" localSheetId="3">LPE!$A$1:$F$43</definedName>
    <definedName name="_xlnm.Print_Area" localSheetId="2">NERACA!$A$1:$D$138</definedName>
    <definedName name="Rekening">[5]Rekening!$A$1:$B$39</definedName>
    <definedName name="rr" localSheetId="0">#REF!</definedName>
    <definedName name="rr">#REF!</definedName>
    <definedName name="rrr" localSheetId="0">#REF!</definedName>
    <definedName name="rrr">#REF!</definedName>
    <definedName name="SEKRETARIAT_DEWAN_PERWAKILAN_RAKYAT_DAERAH__SETWAN" localSheetId="0">#REF!</definedName>
    <definedName name="SEKRETARIAT_DEWAN_PERWAKILAN_RAKYAT_DAERAH__SETWAN">#REF!</definedName>
    <definedName name="SEKRETARIAT_DPRD" localSheetId="0">#REF!</definedName>
    <definedName name="SEKRETARIAT_DPRD">#REF!</definedName>
    <definedName name="sssss">[6]DIKBUDPAR!$J$5</definedName>
    <definedName name="tm_2415921492" localSheetId="0">#REF!</definedName>
    <definedName name="tm_2415921492">#REF!</definedName>
    <definedName name="xx" localSheetId="0">#REF!</definedName>
    <definedName name="xx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5" l="1"/>
  <c r="E13" i="2"/>
  <c r="E66" i="5"/>
  <c r="E62" i="5"/>
  <c r="E58" i="5"/>
  <c r="E55" i="5"/>
  <c r="E52" i="5"/>
  <c r="E51" i="5"/>
  <c r="E47" i="5"/>
  <c r="E49" i="5"/>
  <c r="E46" i="5"/>
  <c r="E45" i="5"/>
  <c r="E44" i="5"/>
  <c r="E43" i="5"/>
  <c r="E42" i="5"/>
  <c r="E32" i="5"/>
  <c r="E31" i="5" s="1"/>
  <c r="E29" i="5"/>
  <c r="E28" i="5"/>
  <c r="E25" i="5"/>
  <c r="E24" i="5" s="1"/>
  <c r="E23" i="5"/>
  <c r="E22" i="5"/>
  <c r="E20" i="5"/>
  <c r="E19" i="5" s="1"/>
  <c r="E16" i="5"/>
  <c r="E15" i="5"/>
  <c r="F28" i="2"/>
  <c r="E29" i="2"/>
  <c r="F12" i="2"/>
  <c r="F11" i="2"/>
  <c r="F29" i="2"/>
  <c r="E28" i="2"/>
  <c r="E27" i="5" l="1"/>
  <c r="E18" i="5"/>
  <c r="E73" i="5"/>
  <c r="E54" i="5" l="1"/>
  <c r="E60" i="5"/>
  <c r="E57" i="5"/>
  <c r="H68" i="5" l="1"/>
  <c r="G68" i="5"/>
  <c r="H67" i="5"/>
  <c r="H61" i="5"/>
  <c r="G58" i="5"/>
  <c r="G57" i="5" s="1"/>
  <c r="H50" i="5"/>
  <c r="H49" i="5"/>
  <c r="G48" i="5"/>
  <c r="G47" i="5"/>
  <c r="G46" i="5"/>
  <c r="H45" i="5"/>
  <c r="G45" i="5"/>
  <c r="H32" i="5"/>
  <c r="G32" i="5"/>
  <c r="G31" i="5" s="1"/>
  <c r="H29" i="5"/>
  <c r="H28" i="5"/>
  <c r="H25" i="5"/>
  <c r="G25" i="5"/>
  <c r="G24" i="5" s="1"/>
  <c r="H23" i="5"/>
  <c r="H21" i="5"/>
  <c r="G21" i="5"/>
  <c r="H20" i="5"/>
  <c r="G20" i="5"/>
  <c r="H15" i="5"/>
  <c r="G14" i="5"/>
  <c r="H13" i="5"/>
  <c r="G13" i="5"/>
  <c r="H60" i="5" l="1"/>
  <c r="H24" i="5"/>
  <c r="H31" i="5"/>
  <c r="G62" i="5"/>
  <c r="H14" i="5"/>
  <c r="G23" i="5"/>
  <c r="H46" i="5"/>
  <c r="H62" i="5"/>
  <c r="H19" i="5"/>
  <c r="G22" i="5"/>
  <c r="H27" i="5"/>
  <c r="G29" i="5"/>
  <c r="G50" i="5"/>
  <c r="G61" i="5"/>
  <c r="G15" i="5"/>
  <c r="H22" i="5"/>
  <c r="G28" i="5"/>
  <c r="G49" i="5"/>
  <c r="G67" i="5"/>
  <c r="G19" i="5" l="1"/>
  <c r="G60" i="5"/>
  <c r="H18" i="5"/>
  <c r="G27" i="5"/>
  <c r="G18" i="5" l="1"/>
  <c r="F13" i="2"/>
  <c r="F30" i="2" s="1"/>
  <c r="E11" i="2" l="1"/>
  <c r="G42" i="5" l="1"/>
  <c r="H42" i="5"/>
  <c r="H44" i="5" l="1"/>
  <c r="G44" i="5"/>
  <c r="H16" i="5" l="1"/>
  <c r="G16" i="5"/>
  <c r="G12" i="5" s="1"/>
  <c r="G38" i="5" s="1"/>
  <c r="E12" i="5"/>
  <c r="E38" i="5" s="1"/>
  <c r="H12" i="5" l="1"/>
  <c r="H38" i="5" l="1"/>
  <c r="H51" i="5" l="1"/>
  <c r="G51" i="5"/>
  <c r="E65" i="5" l="1"/>
  <c r="H65" i="5" s="1"/>
  <c r="G66" i="5"/>
  <c r="G65" i="5" s="1"/>
  <c r="H66" i="5"/>
  <c r="H54" i="5" l="1"/>
  <c r="H55" i="5"/>
  <c r="G55" i="5"/>
  <c r="G54" i="5" s="1"/>
  <c r="H43" i="5" l="1"/>
  <c r="G43" i="5"/>
  <c r="H52" i="5" l="1"/>
  <c r="G52" i="5"/>
  <c r="G41" i="5" s="1"/>
  <c r="G69" i="5" s="1"/>
  <c r="G70" i="5" s="1"/>
  <c r="E41" i="5"/>
  <c r="E69" i="5" l="1"/>
  <c r="H41" i="5"/>
  <c r="H69" i="5" l="1"/>
  <c r="E70" i="5"/>
  <c r="E74" i="5" l="1"/>
  <c r="E12" i="2"/>
  <c r="H70" i="5"/>
  <c r="E30" i="2" l="1"/>
</calcChain>
</file>

<file path=xl/comments1.xml><?xml version="1.0" encoding="utf-8"?>
<comments xmlns="http://schemas.openxmlformats.org/spreadsheetml/2006/main">
  <authors>
    <author>aklap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>aklap:</t>
        </r>
        <r>
          <rPr>
            <sz val="9"/>
            <color indexed="81"/>
            <rFont val="Tahoma"/>
            <family val="2"/>
          </rPr>
          <t xml:space="preserve">
88180226 deviden 2023 bgj yg disetor di 2024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aklap:</t>
        </r>
        <r>
          <rPr>
            <sz val="9"/>
            <color indexed="81"/>
            <rFont val="Tahoma"/>
            <family val="2"/>
          </rPr>
          <t xml:space="preserve">
pelunasn piutang PDMIP </t>
        </r>
      </text>
    </comment>
    <comment ref="D116" authorId="0">
      <text>
        <r>
          <rPr>
            <b/>
            <sz val="9"/>
            <color indexed="81"/>
            <rFont val="Tahoma"/>
            <family val="2"/>
          </rPr>
          <t>aklap:</t>
        </r>
        <r>
          <rPr>
            <sz val="9"/>
            <color indexed="81"/>
            <rFont val="Tahoma"/>
            <family val="2"/>
          </rPr>
          <t xml:space="preserve">
provisi notaris 200,7+13,3 …130 = 5+125</t>
        </r>
      </text>
    </comment>
  </commentList>
</comments>
</file>

<file path=xl/comments2.xml><?xml version="1.0" encoding="utf-8"?>
<comments xmlns="http://schemas.openxmlformats.org/spreadsheetml/2006/main">
  <authors>
    <author>aklap</author>
  </authors>
  <commentList>
    <comment ref="C23" authorId="0">
      <text>
        <r>
          <rPr>
            <b/>
            <sz val="9"/>
            <color indexed="81"/>
            <rFont val="Tahoma"/>
            <family val="2"/>
          </rPr>
          <t>aklap:</t>
        </r>
        <r>
          <rPr>
            <sz val="9"/>
            <color indexed="81"/>
            <rFont val="Tahoma"/>
            <family val="2"/>
          </rPr>
          <t xml:space="preserve">
88.180.226 BGJ artha galuh mandiri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keuntungan kerugian</t>
        </r>
        <r>
          <rPr>
            <sz val="9"/>
            <color indexed="81"/>
            <rFont val="Tahoma"/>
            <family val="2"/>
          </rPr>
          <t xml:space="preserve">
-404260661 total rugi smua bumd...532039825 keuntungan bumd bgj</t>
        </r>
      </text>
    </comment>
    <comment ref="C110" authorId="0">
      <text>
        <r>
          <rPr>
            <b/>
            <sz val="9"/>
            <color indexed="81"/>
            <rFont val="Tahoma"/>
            <family val="2"/>
          </rPr>
          <t>aklap:</t>
        </r>
        <r>
          <rPr>
            <sz val="9"/>
            <color indexed="81"/>
            <rFont val="Tahoma"/>
            <family val="2"/>
          </rPr>
          <t xml:space="preserve">
3171309428 utang bagi hasil 2022  tdk di reklas ke Bapenda diakui di bpkd 
</t>
        </r>
      </text>
    </comment>
  </commentList>
</comments>
</file>

<file path=xl/sharedStrings.xml><?xml version="1.0" encoding="utf-8"?>
<sst xmlns="http://schemas.openxmlformats.org/spreadsheetml/2006/main" count="1075" uniqueCount="944">
  <si>
    <t xml:space="preserve">NERACA </t>
  </si>
  <si>
    <t>URAIAN</t>
  </si>
  <si>
    <t>Ref</t>
  </si>
  <si>
    <t>31 DESEMBER 2022</t>
  </si>
  <si>
    <t xml:space="preserve">ASET </t>
  </si>
  <si>
    <t>5.2.1</t>
  </si>
  <si>
    <t xml:space="preserve">ASET LANCAR </t>
  </si>
  <si>
    <t>5.2.1.1</t>
  </si>
  <si>
    <t>KAS</t>
  </si>
  <si>
    <t>5.2.1.1.1</t>
  </si>
  <si>
    <t>Kas di Kas Daerah</t>
  </si>
  <si>
    <t>5.2.1.1.1.a</t>
  </si>
  <si>
    <t xml:space="preserve">Kas di Bendahara Penerimaan </t>
  </si>
  <si>
    <t>5.2.1.1.1.b</t>
  </si>
  <si>
    <t xml:space="preserve">Kas di Bendahara Pengeluaran </t>
  </si>
  <si>
    <t>5.2.1.1.1.c</t>
  </si>
  <si>
    <t>Kas di Blud</t>
  </si>
  <si>
    <t>5.2.1.1.1.d</t>
  </si>
  <si>
    <t>Kas di Bendahara Dana Jasa Kapitasi</t>
  </si>
  <si>
    <t>5.2.1.1.1.e</t>
  </si>
  <si>
    <t>Kas di Kas Lainnya - Kas di Bendahara BOS</t>
  </si>
  <si>
    <t>5.2.1.1.1.f</t>
  </si>
  <si>
    <t>PIUTANG</t>
  </si>
  <si>
    <t>5.2.1.1.2</t>
  </si>
  <si>
    <t xml:space="preserve">Piutang Pajak </t>
  </si>
  <si>
    <t>5.2.1.1.2.a</t>
  </si>
  <si>
    <t xml:space="preserve">    Penyisihan Piutang Pajak</t>
  </si>
  <si>
    <t xml:space="preserve">        Piutang Pajak Netto</t>
  </si>
  <si>
    <t xml:space="preserve">Piutang Retribusi </t>
  </si>
  <si>
    <t>5.2.1.1.2.b</t>
  </si>
  <si>
    <t xml:space="preserve">    Penyisihan Piutang Retribusi</t>
  </si>
  <si>
    <t xml:space="preserve">        Piutang Retribusi Netto</t>
  </si>
  <si>
    <t>Piutang Hasil Pengelolaan Kekayaan Daerah Yang Dipisahkan</t>
  </si>
  <si>
    <t>5.2.1.1.2.c</t>
  </si>
  <si>
    <t xml:space="preserve">    Penyisihan Piutang Hasil Pengelolaan Kekayaan Daerah Yang Dipisahkan</t>
  </si>
  <si>
    <t xml:space="preserve">        Piutang Hasil Pengelolaan Kekayaan Daerah Yang Dipisahkan Netto</t>
  </si>
  <si>
    <t>Piutang Lain-lain PAD yang Sah</t>
  </si>
  <si>
    <t>5.2.1.1.2.d</t>
  </si>
  <si>
    <t xml:space="preserve">    Penyisihan Piutang Lain-lain PAD yang Sah</t>
  </si>
  <si>
    <t xml:space="preserve">        Piutang Piutang Lain-lain PAD yang Sah Netto</t>
  </si>
  <si>
    <t>Piutang Transfer Pemerintah Pusat-Dana Bagi Hasil</t>
  </si>
  <si>
    <t>5.2.1.1.2.e</t>
  </si>
  <si>
    <t xml:space="preserve">    Penyisihan Piutang Transfer Pemerintah Pusat-Dana Bagi Hasil</t>
  </si>
  <si>
    <t xml:space="preserve">        Piutang Transfer Pemerintah Pusat Netto</t>
  </si>
  <si>
    <t xml:space="preserve">Piutang Dana Bagi Hasil </t>
  </si>
  <si>
    <t>5.2.1.1.2.f</t>
  </si>
  <si>
    <t xml:space="preserve">    Penyisihan Piutang Dana Bagi Hasil </t>
  </si>
  <si>
    <t xml:space="preserve">        Piutang Dana Bagi Hasil Netto</t>
  </si>
  <si>
    <t>Piutang Pendapatan Hibah</t>
  </si>
  <si>
    <t>5.2.1.1.2.g</t>
  </si>
  <si>
    <t xml:space="preserve">    Penyisihan Piutang Pendapatan Hibah</t>
  </si>
  <si>
    <t xml:space="preserve">        Piutang Pendapatan Hibah Netto</t>
  </si>
  <si>
    <t>Bagian Lancar Tagihan Penjualan Angsuran</t>
  </si>
  <si>
    <t>5.2.1.1.2.h</t>
  </si>
  <si>
    <t xml:space="preserve">    Penyisihan Piutang Bagian Lancar Tagihan Penjualan Angsuran</t>
  </si>
  <si>
    <t xml:space="preserve">        Bagian Lancar Tagihan Penjualan Angsuran Netto</t>
  </si>
  <si>
    <t>Bagian Lancar Tuntutan Perbendaharaan</t>
  </si>
  <si>
    <t xml:space="preserve">    Penyisihan Piutang Bagian Lancar Tuntutan Perbendaharaan</t>
  </si>
  <si>
    <t xml:space="preserve">        Bagian Lancar Tuntutan PerbendaharaanNetto</t>
  </si>
  <si>
    <t>Bagian Lancar Piutang TGR</t>
  </si>
  <si>
    <t xml:space="preserve">    Penyisihan Piutang Bagian Lancar Piutang TGR</t>
  </si>
  <si>
    <t xml:space="preserve">        Bagian Lancar Piutang TGR Netto</t>
  </si>
  <si>
    <t>PIUTANG LAIN-LAIN</t>
  </si>
  <si>
    <t>5.2.1.1.3</t>
  </si>
  <si>
    <t>Piutang Sewa</t>
  </si>
  <si>
    <t>5.2.1.1.3.a</t>
  </si>
  <si>
    <t xml:space="preserve">    Penyisihan Piutang Sewa</t>
  </si>
  <si>
    <t xml:space="preserve">        Piutang Sewa Netto</t>
  </si>
  <si>
    <t>Piutang Dana DPM-LUEP</t>
  </si>
  <si>
    <t>5.2.1.1.3.b</t>
  </si>
  <si>
    <t xml:space="preserve">    Penyisihan Piutang Dana DPM-LUEP</t>
  </si>
  <si>
    <t xml:space="preserve">        Piutang Dana DPM-LUEP Netto</t>
  </si>
  <si>
    <t xml:space="preserve">Piutang BPR/BKPD/LPK BBKU </t>
  </si>
  <si>
    <t xml:space="preserve">    Penyisihan Piutang BPR/BKPD/LPK BBKU </t>
  </si>
  <si>
    <t xml:space="preserve">        Piutang BPR/BKPD/LPK BBKU Netto</t>
  </si>
  <si>
    <t>Piutang Dakabalarea</t>
  </si>
  <si>
    <t xml:space="preserve">    Penyisihan Piutang Piutang Dakabalarea</t>
  </si>
  <si>
    <t xml:space="preserve">        Piutang Dakabalarea Netto</t>
  </si>
  <si>
    <t>BEBAN DIBAYAR DIMUKA</t>
  </si>
  <si>
    <t>5.2.1.1.4</t>
  </si>
  <si>
    <t>Beban sewa dibayar dimuka</t>
  </si>
  <si>
    <t>PERSEDIAAN</t>
  </si>
  <si>
    <t>5.2.1.1.5</t>
  </si>
  <si>
    <t>Persediaan Habis Pakai</t>
  </si>
  <si>
    <t>5.2.1.1.5.a</t>
  </si>
  <si>
    <t>Persediaan Tak Habis Pakai</t>
  </si>
  <si>
    <t>5.2.1.1.5.b</t>
  </si>
  <si>
    <t>Persediaan Untuk Dijual/Diserahkan</t>
  </si>
  <si>
    <t>5.2.1.1.5.c</t>
  </si>
  <si>
    <t>INVESTASI JANGKA PANJANG</t>
  </si>
  <si>
    <t>5.2.1.2</t>
  </si>
  <si>
    <t>INVESTASI PERMANEN</t>
  </si>
  <si>
    <t>5.2.1.2.1</t>
  </si>
  <si>
    <t xml:space="preserve">Penyertaan Modal Pemerintah Daerah </t>
  </si>
  <si>
    <t>5.2.1.2.1.a</t>
  </si>
  <si>
    <t>ASET TETAP</t>
  </si>
  <si>
    <t>5.2.1.3</t>
  </si>
  <si>
    <t xml:space="preserve">Tanah </t>
  </si>
  <si>
    <t>5.2.1.3.a</t>
  </si>
  <si>
    <t xml:space="preserve">Peralatan dan Mesin </t>
  </si>
  <si>
    <t>5.2.1.3.b</t>
  </si>
  <si>
    <t xml:space="preserve">Gedung dan Bangunan </t>
  </si>
  <si>
    <t>5.2.1.3.c</t>
  </si>
  <si>
    <t xml:space="preserve">Jalan, Irigasi dan Jaringan </t>
  </si>
  <si>
    <t>5.2.1.3.d</t>
  </si>
  <si>
    <t xml:space="preserve">Aset Tetap Lainnya </t>
  </si>
  <si>
    <t>5.2.1.3.e</t>
  </si>
  <si>
    <t xml:space="preserve">Konstruksi dalam Pengerjaan </t>
  </si>
  <si>
    <t>5.2.1.3.f</t>
  </si>
  <si>
    <t xml:space="preserve">  Akumulasi Penyusutan</t>
  </si>
  <si>
    <t>5.2.1.3.g</t>
  </si>
  <si>
    <t>DANA CADANGAN</t>
  </si>
  <si>
    <t>5.2.1.4</t>
  </si>
  <si>
    <t>Dana Cadangan</t>
  </si>
  <si>
    <t>ASET LAINNYA</t>
  </si>
  <si>
    <t>5.2.1.5</t>
  </si>
  <si>
    <t>5.2.1.5.a</t>
  </si>
  <si>
    <t>Bagian Jangka Panjang Piutang Sewa</t>
  </si>
  <si>
    <t>5.2.1.5.b</t>
  </si>
  <si>
    <t xml:space="preserve">    Penyisihan Piutang Bagian Jangka Panjang Piutang Sewa</t>
  </si>
  <si>
    <t xml:space="preserve">        Bagian Jangka Panjang Piutang Sewa Netto</t>
  </si>
  <si>
    <t xml:space="preserve">Kemitraan Pihak ke 3 </t>
  </si>
  <si>
    <t>5.2.1.5.c</t>
  </si>
  <si>
    <t xml:space="preserve">    Penusutan Kemitraan Pihak ke 3 </t>
  </si>
  <si>
    <t xml:space="preserve">        Kemitraan Pihak ke 3  Netto</t>
  </si>
  <si>
    <t>Aset Tidak Berwujud</t>
  </si>
  <si>
    <t>5.2.1.5.f</t>
  </si>
  <si>
    <t xml:space="preserve">    Amortisasi Aset Tidak Berwujud</t>
  </si>
  <si>
    <t xml:space="preserve">        Aset Tidak Berwujud Netto</t>
  </si>
  <si>
    <t>Aset lain-Lain</t>
  </si>
  <si>
    <t>5.2.1.5.g</t>
  </si>
  <si>
    <t xml:space="preserve">    Penyisihan Aset lain-Lain</t>
  </si>
  <si>
    <t xml:space="preserve">        Aset lain-Lain Netto</t>
  </si>
  <si>
    <t>5.2.1.5.h</t>
  </si>
  <si>
    <t xml:space="preserve"> JUMLAH ASET </t>
  </si>
  <si>
    <t>KEWAJIBAN</t>
  </si>
  <si>
    <t>5.2.2</t>
  </si>
  <si>
    <t>KEWAJIBAN JANGKA PENDEK</t>
  </si>
  <si>
    <t>5.2.2.1</t>
  </si>
  <si>
    <t>Utang Perhitungan Pihak Ketiga</t>
  </si>
  <si>
    <t>Utang BPR/BKPD/LPK-BBKU</t>
  </si>
  <si>
    <t>Utang Belanja Pegawai</t>
  </si>
  <si>
    <t xml:space="preserve">Utang Belanja Barang Jasa </t>
  </si>
  <si>
    <t>5.2.2.1.a</t>
  </si>
  <si>
    <t>Utang Belanja Modal</t>
  </si>
  <si>
    <t>5.2.2.1.b</t>
  </si>
  <si>
    <t>Penerimaan Diterima Dimuka</t>
  </si>
  <si>
    <t>5.2.2.1.c</t>
  </si>
  <si>
    <t>Utang kepada PT Askes</t>
  </si>
  <si>
    <t>Utang Jangka Pendek Lainnya</t>
  </si>
  <si>
    <t>5.2.2.1.e</t>
  </si>
  <si>
    <t>Bagian Lancar Utang Jangka Panjang</t>
  </si>
  <si>
    <t>5.2.2.1.f</t>
  </si>
  <si>
    <t>KEWAJIBAN JANGKA PANJANG</t>
  </si>
  <si>
    <t>5.2.2.2</t>
  </si>
  <si>
    <t>5.2.2.2.a</t>
  </si>
  <si>
    <t xml:space="preserve">EKUITAS </t>
  </si>
  <si>
    <t>5.2.3</t>
  </si>
  <si>
    <t>Ekuitas</t>
  </si>
  <si>
    <t>Surflus/Defisit - LO</t>
  </si>
  <si>
    <t>Dampak Kumulatif</t>
  </si>
  <si>
    <t>RK- PPKD</t>
  </si>
  <si>
    <t>RK- Barang</t>
  </si>
  <si>
    <t xml:space="preserve">JUMLAH  KEWAJIBAN  DAN  EKUITAS  </t>
  </si>
  <si>
    <t>REK</t>
  </si>
  <si>
    <t>8.</t>
  </si>
  <si>
    <t>PENDAPATAN - LO</t>
  </si>
  <si>
    <t>8.1.</t>
  </si>
  <si>
    <t>PENDAPATAN ASLI DAERAH (PAD) - LO</t>
  </si>
  <si>
    <t>pelunasan piutang</t>
  </si>
  <si>
    <t>ketetapan piutang</t>
  </si>
  <si>
    <t>8.1.4.</t>
  </si>
  <si>
    <t>Lain-lain PAD Yang Sah - LO</t>
  </si>
  <si>
    <t>penerimaan dimuka</t>
  </si>
  <si>
    <t>JUMLAH PENDAPATAN ASLI DAERAH (PAD) - LO</t>
  </si>
  <si>
    <t>8.2.</t>
  </si>
  <si>
    <t>PENDAPATAN TRANSFER - LO</t>
  </si>
  <si>
    <t>8.2.1.</t>
  </si>
  <si>
    <t>Pendapatan Transfer Pemerintah Pusat -LO</t>
  </si>
  <si>
    <t>Bagi Hasil Pusat</t>
  </si>
  <si>
    <t>Setara kas</t>
  </si>
  <si>
    <t>Dana Transfer Umum-Dana Alokasi Umum (DAU)</t>
  </si>
  <si>
    <t>DAK</t>
  </si>
  <si>
    <t>ketetapan piutang bagi hasil pusat</t>
  </si>
  <si>
    <t>pelunasan piutang bagi hasil pusat</t>
  </si>
  <si>
    <t>8.2.2.</t>
  </si>
  <si>
    <t>Pendapatan Transfer Pemerintah Pusat - Lainnya - LO</t>
  </si>
  <si>
    <t>D I D</t>
  </si>
  <si>
    <t>Dana Desa - LO</t>
  </si>
  <si>
    <t>Jurnal Balik Dana Desa</t>
  </si>
  <si>
    <t>8.2.3.</t>
  </si>
  <si>
    <t>Pendapatan Transfer Pemerintah Daerah Lainnya - LO</t>
  </si>
  <si>
    <t>Bagi Hasil Prov-LRA-LO</t>
  </si>
  <si>
    <t>Bantuan Keuangan - LO</t>
  </si>
  <si>
    <t>ketetapan piutang bagi hasil prov</t>
  </si>
  <si>
    <t>8.3.</t>
  </si>
  <si>
    <t>LAIN-LAIN PENDAPATAN DAERAH YANG SAH - LO</t>
  </si>
  <si>
    <t>8.3.1.</t>
  </si>
  <si>
    <t>Pendapatan Hibah - LO LRA</t>
  </si>
  <si>
    <t>Pendapatan Hibah Aset - Pusat</t>
  </si>
  <si>
    <t>Pendapatan Hibah - Provinsi</t>
  </si>
  <si>
    <t>Pendapatan Hibah Aset - Masyarakat</t>
  </si>
  <si>
    <t>Pendapatan Hibah organisasi dll</t>
  </si>
  <si>
    <t>8.3.2.</t>
  </si>
  <si>
    <t>Ak Penyusutan</t>
  </si>
  <si>
    <t>Ketetapan Pendapatan Hibah</t>
  </si>
  <si>
    <t>8.3.3.</t>
  </si>
  <si>
    <t>Pendapatan Lainnya - LO</t>
  </si>
  <si>
    <t>8.3.4.</t>
  </si>
  <si>
    <t>8.4.</t>
  </si>
  <si>
    <t>SURPLUS NON OPERASIONAL - LO</t>
  </si>
  <si>
    <t>8.4.1.</t>
  </si>
  <si>
    <t>Surplus Penyelesaian Utang Jangka Pendek BPJS - LO</t>
  </si>
  <si>
    <t>Surplus Hadiah</t>
  </si>
  <si>
    <t>JUMLAH PENDAPATAN - LO</t>
  </si>
  <si>
    <t>9.</t>
  </si>
  <si>
    <t>BEBAN DAERAH - LO</t>
  </si>
  <si>
    <t>9.1.</t>
  </si>
  <si>
    <t>BEBAN OPERASIONAL</t>
  </si>
  <si>
    <t>9.1.1.</t>
  </si>
  <si>
    <t>Beban Pegawai LRA</t>
  </si>
  <si>
    <t>Utang bel.pegawai lunas tahun lalu (2022)</t>
  </si>
  <si>
    <t>Utang bel.pegawai 31/12/2023</t>
  </si>
  <si>
    <t xml:space="preserve">Beban Pegawai LRA BLUD </t>
  </si>
  <si>
    <t>9.1.2.1.</t>
  </si>
  <si>
    <t>Beban Persediaan Barang LRA</t>
  </si>
  <si>
    <t>Beban Persediaan saldo th lalu (2022)</t>
  </si>
  <si>
    <t>Beban Persediaan stock opname 2023</t>
  </si>
  <si>
    <t>Beban barang yg diserahkan ke masyarakat</t>
  </si>
  <si>
    <t>Utang barang Pelunasan tahun lalu (2022)</t>
  </si>
  <si>
    <t>Utang barang31/12/2023</t>
  </si>
  <si>
    <t>Realisasi Barang utk diserahkan-LRA ke Bel Hibah</t>
  </si>
  <si>
    <t>Beban Persediaan Barang LRA BLUD PUSKESMAS</t>
  </si>
  <si>
    <t>aset TETAP reklas menjadi barjas beban barang</t>
  </si>
  <si>
    <t>Beban barang reklas ke aset</t>
  </si>
  <si>
    <t>9.1.2.2.</t>
  </si>
  <si>
    <t>Beban Jasa LRA</t>
  </si>
  <si>
    <t>Utang Jasa Rutin Pelunasan 2022</t>
  </si>
  <si>
    <t>Utang Jasa Rutin 31/12/2023</t>
  </si>
  <si>
    <t>Beban Sewa dibayar dimuka</t>
  </si>
  <si>
    <t>Utang Jasa Pelunasan LS 2022</t>
  </si>
  <si>
    <t>Utang JasaPengakuan 31/12/2023</t>
  </si>
  <si>
    <t>aset yg di reklas jd barjas beban jasa</t>
  </si>
  <si>
    <t>Beban jasa yg reklas ke aset</t>
  </si>
  <si>
    <t xml:space="preserve">Beban Jasa LRA BLUD </t>
  </si>
  <si>
    <t>Beban Pemeliharaan LRA</t>
  </si>
  <si>
    <t>aset TETAP reklas menjadi barjas beban pemeliharaan</t>
  </si>
  <si>
    <t>Beban Pemeliharaan yg reklas ke aset</t>
  </si>
  <si>
    <t>Beban Pemeliharaan LRA BLUD</t>
  </si>
  <si>
    <t>pelunasan Utang belanja Pemeliharaan 2022</t>
  </si>
  <si>
    <t>Utang belanja Pemeliharaan 2023</t>
  </si>
  <si>
    <t>9.1.2.3.</t>
  </si>
  <si>
    <t>Beban Perjalanan Dinas LRA</t>
  </si>
  <si>
    <t>Utang belanja Perjalanan dinas 2022</t>
  </si>
  <si>
    <t>Utang belanja Perjalanan dinas 2023</t>
  </si>
  <si>
    <t>Beban Perjalanan Dinas LRA BLUD</t>
  </si>
  <si>
    <t>9.1.2.</t>
  </si>
  <si>
    <t>Beban Bantuan Bunga</t>
  </si>
  <si>
    <t>9.1.3.</t>
  </si>
  <si>
    <t>9.1.4.</t>
  </si>
  <si>
    <t>Beban Bantuan Hibah LRA</t>
  </si>
  <si>
    <t>Beban Bantuan Hibah Pemp.Pusat</t>
  </si>
  <si>
    <t>Beban Bantuan Hibah ke Masyarakat</t>
  </si>
  <si>
    <t>Beban Bantuan Hibah persediaan 2022</t>
  </si>
  <si>
    <t>Beban Bantuan Hibah persediaan 2023</t>
  </si>
  <si>
    <t>Beban Bantuan Hibah Masyarakat/Desa</t>
  </si>
  <si>
    <t>Akumulasi Penyusutan Hibah</t>
  </si>
  <si>
    <t>9.1.5.</t>
  </si>
  <si>
    <t>Beban Bantuan Sosial LRA</t>
  </si>
  <si>
    <t>9.1.6.</t>
  </si>
  <si>
    <t>Beban Bantuan Provinsi</t>
  </si>
  <si>
    <t>9.1.7.</t>
  </si>
  <si>
    <t>Beban Penyusutan Aset Tetap</t>
  </si>
  <si>
    <t>Beban Amortisasi</t>
  </si>
  <si>
    <t>Beban Penyusutan Kemitraan</t>
  </si>
  <si>
    <t>Beban Penyusutan Aset Lainnya</t>
  </si>
  <si>
    <t>9.2.2.</t>
  </si>
  <si>
    <t>Beban Penyisihan Piutang</t>
  </si>
  <si>
    <t>9.2.2.02.</t>
  </si>
  <si>
    <t>Beban Penyisihan Piutang Lainnya</t>
  </si>
  <si>
    <t>9.3.</t>
  </si>
  <si>
    <t>BEBAN LAIN-LAIN</t>
  </si>
  <si>
    <t>9.3.1.</t>
  </si>
  <si>
    <t>Beban Penurunan Nilai (extra komtable tahun berjalan/ke barjas)</t>
  </si>
  <si>
    <t>Beban Jasa Bank habis oleh adm</t>
  </si>
  <si>
    <t>BELANJA TIDAK TERDUGA Pembayaran Sisa BAntKeu 2021</t>
  </si>
  <si>
    <t>9.4.</t>
  </si>
  <si>
    <t xml:space="preserve">BEBAN TRANSFER </t>
  </si>
  <si>
    <t>9.4.6</t>
  </si>
  <si>
    <t xml:space="preserve">Beban Transfer Bagi Hasil Pendapatan Kepada Provinsi/Kabupaten/ Kota/Pemerintahan Desa </t>
  </si>
  <si>
    <t>beban utang belanja th lalu</t>
  </si>
  <si>
    <t>beban utang belanja th 2023</t>
  </si>
  <si>
    <t>9.4.7.</t>
  </si>
  <si>
    <t>Beban Transfer Bantuan Keuangan Kepada Provinsi/Kabupaten/ Kota/Pemerintahan Desa dan Partai Politik</t>
  </si>
  <si>
    <t>Beban Dana desa jurnal balik dgn pendapatan dana desa</t>
  </si>
  <si>
    <t>JUMLAH BEBAN OPERASIONAL- LO</t>
  </si>
  <si>
    <t>9.5.</t>
  </si>
  <si>
    <t>DEFISIT NON OPERASIONAL</t>
  </si>
  <si>
    <t>9.5.1.</t>
  </si>
  <si>
    <t>Defisit Penjualan Aset Non Lancar</t>
  </si>
  <si>
    <t>9.5.4.</t>
  </si>
  <si>
    <t xml:space="preserve">Defisit Penghentian Aset </t>
  </si>
  <si>
    <t xml:space="preserve">Defisit Penghentian Piutang </t>
  </si>
  <si>
    <t>Defisit Investasi Permanen penyertaan modal</t>
  </si>
  <si>
    <t>JUMLAH NON OPERASIONAL - LO</t>
  </si>
  <si>
    <t>SURPLUS/DEFISIT DARI OPERASI</t>
  </si>
  <si>
    <t>(1)</t>
  </si>
  <si>
    <t>8.1.1.</t>
  </si>
  <si>
    <t>Pendapatan Pajak Daerah - LO</t>
  </si>
  <si>
    <t>8.1.2.</t>
  </si>
  <si>
    <t>Pendapatan Retribusi Daerah - LO</t>
  </si>
  <si>
    <t>8.1.3.</t>
  </si>
  <si>
    <t>Pendapatan Hasil Pengelolaan Kekayaan Daerah yang Dipisahkan - LO</t>
  </si>
  <si>
    <t>pelunasan Piutang Deviden bjb</t>
  </si>
  <si>
    <t xml:space="preserve">keuntungan </t>
  </si>
  <si>
    <t>rugi /dan  ketetapan piutang</t>
  </si>
  <si>
    <t>LAPORAN PERUBAHAN EKUITAS</t>
  </si>
  <si>
    <t>NO</t>
  </si>
  <si>
    <t>REF</t>
  </si>
  <si>
    <t>(2)</t>
  </si>
  <si>
    <t>(3)</t>
  </si>
  <si>
    <t>EKUITAS AWAL</t>
  </si>
  <si>
    <t>5.6.1</t>
  </si>
  <si>
    <t>SURPLUS/DEFISIT-LO</t>
  </si>
  <si>
    <t>5.6.2</t>
  </si>
  <si>
    <t>DAMPAK KUMULATIF PERUBAHAN KEBIJAKAN/KESALAHAN MENDASAR</t>
  </si>
  <si>
    <t>5.6.3</t>
  </si>
  <si>
    <t>DAMPAK KUMULATIF-AKUMULASI PENYUSUTAN AMORTISASI</t>
  </si>
  <si>
    <t>DAMPAK KUMULATIF-UTANG JANGKA PENDEK BPRBKPD</t>
  </si>
  <si>
    <t>DAMPAK KUMULATIF-UTANG JANGKA PANJANG BPRBKPD</t>
  </si>
  <si>
    <t>DAMPAK KUMULATIF-UTANG JANGKA PENDEK</t>
  </si>
  <si>
    <t xml:space="preserve">DAMPAK KUMULATIF- PIUTANG </t>
  </si>
  <si>
    <t xml:space="preserve">DAMPAK KUMULATIF-PENYISIHAN PIUTANG </t>
  </si>
  <si>
    <t>KOREKSI PENGAKUAN PIUTANG KARENA KOREKSI DAN PENGHAPUSAN</t>
  </si>
  <si>
    <t xml:space="preserve">KOREKSI TAMBAH/KURANG ASET TETAP TAHUN LALU </t>
  </si>
  <si>
    <t xml:space="preserve">KOREKSI ASET TETAP </t>
  </si>
  <si>
    <t>DAMPAK KUMULATIF-SALDO KAS PIUTANG PAJAK RESTORAN</t>
  </si>
  <si>
    <t>RK PPKD</t>
  </si>
  <si>
    <t>RK PPKD BARANG</t>
  </si>
  <si>
    <t>JUMLAH EKUITAS AKHIR</t>
  </si>
  <si>
    <t>2022
(Audited)</t>
  </si>
  <si>
    <t>UNTUK PERIODE YANG BERAKHIR SAMPAI DENGAN 31 DESEMBER 2023 DAN 2022</t>
  </si>
  <si>
    <t xml:space="preserve">                   </t>
  </si>
  <si>
    <t xml:space="preserve">LAPORAN OPERASIONAL  </t>
  </si>
  <si>
    <t>(Dalam Rupiah)</t>
  </si>
  <si>
    <t>No Rek</t>
  </si>
  <si>
    <t>Kenaikan/             Penurunan</t>
  </si>
  <si>
    <t>(%)</t>
  </si>
  <si>
    <t>(4)</t>
  </si>
  <si>
    <t>(6)</t>
  </si>
  <si>
    <t>(7)</t>
  </si>
  <si>
    <t>KEGIATAN OPERASIONAL</t>
  </si>
  <si>
    <t>5.4.1</t>
  </si>
  <si>
    <t>PENDAPATAN ASLI DAERAH (PAD)-LO</t>
  </si>
  <si>
    <t>5.4.1.1</t>
  </si>
  <si>
    <t>Pendapatan Pajak Daerah-LO</t>
  </si>
  <si>
    <t>5.4.1.1.a</t>
  </si>
  <si>
    <t>Pendapatan Retribusi Daerah-LO</t>
  </si>
  <si>
    <t>5.4.1.1.b</t>
  </si>
  <si>
    <t>Pendapatan Hasil Pengelolaan Kekayaan Daerah yang Dipisahkan-LO</t>
  </si>
  <si>
    <t>5.4.1.1.c</t>
  </si>
  <si>
    <t>Lain-lain PAD Yang Sah-LO</t>
  </si>
  <si>
    <t>5.4.1.1.d</t>
  </si>
  <si>
    <t>PENDAPATAN TRANSFER-LO</t>
  </si>
  <si>
    <t>5.4.1.2</t>
  </si>
  <si>
    <t>Pendapatan Transfer Pemerintah Pusat-LO</t>
  </si>
  <si>
    <t>5.4.1.2.a</t>
  </si>
  <si>
    <t>8.2.1.1.</t>
  </si>
  <si>
    <t>Dana Bagi Hasil Pajak-LO</t>
  </si>
  <si>
    <t>8.2.1.2.</t>
  </si>
  <si>
    <t>Dana Bagi Hasil Bukan Pajak/Sumber Daya Alam-LO</t>
  </si>
  <si>
    <t>8.2.1.3.</t>
  </si>
  <si>
    <t>Dana Alokasi Umum-LO</t>
  </si>
  <si>
    <t>8.2.1.4.</t>
  </si>
  <si>
    <t>Dana Alokasi Khusus-LO</t>
  </si>
  <si>
    <t>Pendapatan Transfer Pemerintah Pusat Lainnya-LO</t>
  </si>
  <si>
    <t>5.4.1.2.b</t>
  </si>
  <si>
    <t>8.2.2.1.</t>
  </si>
  <si>
    <t>8.2.2.2.</t>
  </si>
  <si>
    <t>Dana Desa-LO</t>
  </si>
  <si>
    <t>Pendapatan Transfer Pemerintah Daerah Lainnya-LO</t>
  </si>
  <si>
    <t>5.4.1.2.c</t>
  </si>
  <si>
    <t>8.2.3.1.</t>
  </si>
  <si>
    <t>Bagi Hasil Pajak-LO</t>
  </si>
  <si>
    <t>8.2.4.1.</t>
  </si>
  <si>
    <t>Bantuan Keuangan dari Provinsi/Kabupaten/Kota dan PemDes-LO</t>
  </si>
  <si>
    <t>5.4.1.3.a</t>
  </si>
  <si>
    <t>LAIN-LAIN PENDAPATAN DAERAH YANG SAH-LO</t>
  </si>
  <si>
    <t>5.4.1.3</t>
  </si>
  <si>
    <t>Pendapatan Hibah-LO</t>
  </si>
  <si>
    <t>SURPLUS NON OPERASIONAL-LO</t>
  </si>
  <si>
    <t>5.4.1.4</t>
  </si>
  <si>
    <t>8.4.2.1.</t>
  </si>
  <si>
    <t>Surplus Kewajiban Jangka Pendek-LO</t>
  </si>
  <si>
    <t>5.4.1.4.a</t>
  </si>
  <si>
    <t>5.4.2</t>
  </si>
  <si>
    <t>BEBAN OPERASIONAL-LO</t>
  </si>
  <si>
    <t>5.4.2.1</t>
  </si>
  <si>
    <t>Beban Pegawai</t>
  </si>
  <si>
    <t>5.4.2.1.a</t>
  </si>
  <si>
    <t>Beban Persediaan</t>
  </si>
  <si>
    <t>5.4.2.1.b</t>
  </si>
  <si>
    <t>Beban Jasa</t>
  </si>
  <si>
    <t>5.4.2.1.c</t>
  </si>
  <si>
    <t>Beban Pemeliharaan</t>
  </si>
  <si>
    <t>5.4.2.1.d</t>
  </si>
  <si>
    <t>Beban Perjalanan Dinas</t>
  </si>
  <si>
    <t>5.4.2.1.e</t>
  </si>
  <si>
    <t>Beban Bunga</t>
  </si>
  <si>
    <t>5.4.2.1.f</t>
  </si>
  <si>
    <t>Beban Subsidi</t>
  </si>
  <si>
    <t>5.4.2.1.g</t>
  </si>
  <si>
    <t>9.1.8.</t>
  </si>
  <si>
    <t>Beban Hibah</t>
  </si>
  <si>
    <t>9.1.9.</t>
  </si>
  <si>
    <t>Beban Bantuan Sosial</t>
  </si>
  <si>
    <t>5.4.2.1.h</t>
  </si>
  <si>
    <t>9.1.10.</t>
  </si>
  <si>
    <t>Beban Penyusutan  dan Amortisasi</t>
  </si>
  <si>
    <t>5.4.2.1.i</t>
  </si>
  <si>
    <t>9.1.11.</t>
  </si>
  <si>
    <t>5.4.2.1.j</t>
  </si>
  <si>
    <t>5.4.2.2</t>
  </si>
  <si>
    <t>Beban Penurunan Nilai-LO</t>
  </si>
  <si>
    <t>5.4.2.2.a</t>
  </si>
  <si>
    <t>BEBAN TIDAK TERDUGA</t>
  </si>
  <si>
    <t>9.4.1.</t>
  </si>
  <si>
    <t>Beban Tidak Terduga-LO</t>
  </si>
  <si>
    <t>5.4.2.3</t>
  </si>
  <si>
    <t>9.5.1</t>
  </si>
  <si>
    <t>Beban Transfer Bagi Hasil Pendapatan Kepada Provinsi/Kabupaten/ Kota/Pemerintahan Desa-LO</t>
  </si>
  <si>
    <t>5.4.2.3.a</t>
  </si>
  <si>
    <t>9.5.2</t>
  </si>
  <si>
    <t>Beban Transfer Bantuan Keuangan Kepada Provinsi/ Kabupaten/ Kota/Pemerintahan Desa dan Partai Politik-LO</t>
  </si>
  <si>
    <t>5.4.2.3.b</t>
  </si>
  <si>
    <t>9.5.3</t>
  </si>
  <si>
    <t>Beban Transfer Keuangan Laninnya</t>
  </si>
  <si>
    <t>5.4.2.3.c</t>
  </si>
  <si>
    <t xml:space="preserve"> </t>
  </si>
  <si>
    <t>9.6.</t>
  </si>
  <si>
    <t>5.4.2.4</t>
  </si>
  <si>
    <t>9.6.1.</t>
  </si>
  <si>
    <t>5.4.2.4.a</t>
  </si>
  <si>
    <t>9.6.2.</t>
  </si>
  <si>
    <t>Defisit Penghentian Piutang</t>
  </si>
  <si>
    <t>5.4.2.4.b</t>
  </si>
  <si>
    <t>9.6.3.</t>
  </si>
  <si>
    <t>Defisit Penghentian BUMD</t>
  </si>
  <si>
    <t>5.4.2.4.c</t>
  </si>
  <si>
    <t>JUMLAH BEBAN - LO</t>
  </si>
  <si>
    <t>Ciamis,     Mei 2023</t>
  </si>
  <si>
    <t>UNTUK  TAHUN  YANG  BERAKHIR  SAMPAI  DENGAN  31  DESEMBER  2023  dan 2022</t>
  </si>
  <si>
    <t>PER 31 DESEMBER 2023 DAN 2022</t>
  </si>
  <si>
    <t>31 DESEMBER 2023</t>
  </si>
  <si>
    <t>PEMERINTAH KABUPATEN CIAMIS</t>
  </si>
  <si>
    <t xml:space="preserve">LAPORAN REALISASI ANGGARAN PENDAPATAN DAN BELANJA </t>
  </si>
  <si>
    <t>UNTUK TAHUN YANG BERAKHIR SAMPAI DENGAN DESEMBER 2023</t>
  </si>
  <si>
    <t>Kode
Rekening</t>
  </si>
  <si>
    <t>Uraian</t>
  </si>
  <si>
    <t>Anggaran</t>
  </si>
  <si>
    <t>2023</t>
  </si>
  <si>
    <t>%</t>
  </si>
  <si>
    <t>1</t>
  </si>
  <si>
    <t>2</t>
  </si>
  <si>
    <t>3</t>
  </si>
  <si>
    <t>4</t>
  </si>
  <si>
    <t>5</t>
  </si>
  <si>
    <t>6</t>
  </si>
  <si>
    <t>5.</t>
  </si>
  <si>
    <t>BELANJA DAERAH</t>
  </si>
  <si>
    <t>5.1.</t>
  </si>
  <si>
    <t>BELANJA OPERASI</t>
  </si>
  <si>
    <t>5.1.01.</t>
  </si>
  <si>
    <t>Belanja Pegawai</t>
  </si>
  <si>
    <t>5.1.01.01.</t>
  </si>
  <si>
    <t>Belanja Gaji dan Tunjangan ASN</t>
  </si>
  <si>
    <t>5.1.01.01.01.</t>
  </si>
  <si>
    <t>Belanja Gaji Pokok ASN</t>
  </si>
  <si>
    <t>5.1.01.01.02.</t>
  </si>
  <si>
    <t>Belanja Tunjangan Keluarga ASN</t>
  </si>
  <si>
    <t>5.1.01.01.03.</t>
  </si>
  <si>
    <t>Belanja Tunjangan Jabatan ASN</t>
  </si>
  <si>
    <t>5.1.01.01.04.</t>
  </si>
  <si>
    <t>Belanja Tunjangan Fungsional ASN</t>
  </si>
  <si>
    <t>5.1.01.01.05.</t>
  </si>
  <si>
    <t>Belanja Tunjangan Fungsional Umum ASN</t>
  </si>
  <si>
    <t>5.1.01.01.06.</t>
  </si>
  <si>
    <t>Belanja Tunjangan Beras ASN</t>
  </si>
  <si>
    <t>5.1.01.01.07.</t>
  </si>
  <si>
    <t>Belanja Tunjangan PPh/Tunjangan Khusus ASN</t>
  </si>
  <si>
    <t>5.1.01.01.08.</t>
  </si>
  <si>
    <t>Belanja Pembulatan Gaji ASN</t>
  </si>
  <si>
    <t>5.1.01.01.09.</t>
  </si>
  <si>
    <t>Belanja Iuran Jaminan Kesehatan ASN</t>
  </si>
  <si>
    <t>5.1.01.01.10.</t>
  </si>
  <si>
    <t>Belanja Iuran Jaminan Kecelakaan Kerja ASN</t>
  </si>
  <si>
    <t>5.1.01.01.11.</t>
  </si>
  <si>
    <t>Belanja Iuran Jaminan Kematian ASN</t>
  </si>
  <si>
    <t>5.1.01.03.</t>
  </si>
  <si>
    <t>Tambahan Penghasilan berdasarkan Pertimbangan Objektif Lainnya ASN</t>
  </si>
  <si>
    <t>5.1.02.</t>
  </si>
  <si>
    <t>Belanja Barang dan Jasa</t>
  </si>
  <si>
    <t>5.1.02.01.</t>
  </si>
  <si>
    <t>Belanja Barang</t>
  </si>
  <si>
    <t>5.1.02.01.01.</t>
  </si>
  <si>
    <t>Belanja Barang Pakai Habis</t>
  </si>
  <si>
    <t>5.1.02.02.</t>
  </si>
  <si>
    <t>Belanja Jasa</t>
  </si>
  <si>
    <t>5.1.02.02.01.</t>
  </si>
  <si>
    <t>Belanja Jasa Kantor</t>
  </si>
  <si>
    <t>5.1.02.02.08.</t>
  </si>
  <si>
    <t>Belanja Jasa Konsultansi Konstruksi</t>
  </si>
  <si>
    <t>5.1.02.02.12.</t>
  </si>
  <si>
    <t>Belanja Kursus/Pelatihan, Sosialisasi, Bimbingan Teknis serta Pendidikan dan Pelatihan</t>
  </si>
  <si>
    <t>5.1.02.03.</t>
  </si>
  <si>
    <t>Belanja Pemeliharaan</t>
  </si>
  <si>
    <t>5.1.02.03.03.</t>
  </si>
  <si>
    <t>Belanja Pemeliharaan Gedung dan Bangunan</t>
  </si>
  <si>
    <t>5.2.</t>
  </si>
  <si>
    <t>BELANJA MODAL</t>
  </si>
  <si>
    <t>5.2.02.</t>
  </si>
  <si>
    <t>Belanja Modal Peralatan dan Mesin</t>
  </si>
  <si>
    <t>5.2.02.05.</t>
  </si>
  <si>
    <t>Belanja Modal Alat Kantor dan Rumah Tangga</t>
  </si>
  <si>
    <t>5.2.02.05.01.</t>
  </si>
  <si>
    <t>Belanja Modal Alat Kantor</t>
  </si>
  <si>
    <t>5.2.02.06.</t>
  </si>
  <si>
    <t>Belanja Modal Alat Studio, Komunikasi, dan Pemancar</t>
  </si>
  <si>
    <t>5.2.02.06.01.</t>
  </si>
  <si>
    <t>Belanja Modal Alat Studio</t>
  </si>
  <si>
    <t>5.2.02.10.</t>
  </si>
  <si>
    <t>Belanja Modal Komputer</t>
  </si>
  <si>
    <t>5.2.02.10.01.</t>
  </si>
  <si>
    <t>Belanja Modal Komputer Unit</t>
  </si>
  <si>
    <t>5.2.02.10.02.</t>
  </si>
  <si>
    <t>Belanja Modal Peralatan Komputer</t>
  </si>
  <si>
    <t>5.2.03.</t>
  </si>
  <si>
    <t>Belanja Modal Gedung dan Bangunan</t>
  </si>
  <si>
    <t>5.2.03.01.</t>
  </si>
  <si>
    <t>Belanja Modal Bangunan Gedung</t>
  </si>
  <si>
    <t>5.2.03.01.01.</t>
  </si>
  <si>
    <t>Belanja Modal Bangunan Gedung Tempat Kerja</t>
  </si>
  <si>
    <t>SURPLUS/(DEFISIT)</t>
  </si>
  <si>
    <t>5.1.01.02.</t>
  </si>
  <si>
    <t>Belanja Tambahan Penghasilan ASN</t>
  </si>
  <si>
    <t>5.1.01.02.01.</t>
  </si>
  <si>
    <t>Tambahan Penghasilan berdasarkan Beban Kerja ASN</t>
  </si>
  <si>
    <t>5.1.01.02.03.</t>
  </si>
  <si>
    <t>Tambahan Penghasilan berdasarkan Kondisi Kerja ASN</t>
  </si>
  <si>
    <t>5.1.01.02.05.</t>
  </si>
  <si>
    <t>Tambahan Penghasilan berdasarkan Prestasi Kerja ASN</t>
  </si>
  <si>
    <t>5.1.02.02.02.</t>
  </si>
  <si>
    <t>Belanja Iuran Jaminan/Asuransi</t>
  </si>
  <si>
    <t>5.1.02.02.05.</t>
  </si>
  <si>
    <t>Belanja Sewa Gedung dan Bangunan</t>
  </si>
  <si>
    <t>5.1.02.03.02.</t>
  </si>
  <si>
    <t>Belanja Pemeliharaan Peralatan dan Mesin</t>
  </si>
  <si>
    <t>5.1.02.04.</t>
  </si>
  <si>
    <t>Belanja Perjalanan Dinas</t>
  </si>
  <si>
    <t>5.1.02.04.01.</t>
  </si>
  <si>
    <t>Belanja Perjalanan Dinas Dalam Negeri</t>
  </si>
  <si>
    <t>5.1.02.05.</t>
  </si>
  <si>
    <t>Belanja Uang dan/atau Jasa untuk Diberikan kepada Pihak Ketiga/Pihak Lain/Masyarakat</t>
  </si>
  <si>
    <t>5.1.02.05.01.</t>
  </si>
  <si>
    <t>Belanja Uang yang Diberikan kepada Pihak Ketiga/Pihak Lain/Masyarakat</t>
  </si>
  <si>
    <t>5.1.05.</t>
  </si>
  <si>
    <t>Belanja Hibah</t>
  </si>
  <si>
    <t>5.1.05.05.</t>
  </si>
  <si>
    <t>Belanja Hibah kepada Badan, Lembaga, Organisasi Kemasyarakatan yang Berbadan Hukum Indonesia</t>
  </si>
  <si>
    <t>5.1.05.05.01.</t>
  </si>
  <si>
    <t>Belanja Hibah kepada Badan dan Lembaga yang Bersifat Nirlaba, Sukarela dan Sosial yang Dibentuk Berdasarkan Peraturan Perundang-Undangan</t>
  </si>
  <si>
    <t>5.2.02.05.02.</t>
  </si>
  <si>
    <t>Belanja Modal Alat Rumah Tangga</t>
  </si>
  <si>
    <t>2023
(Un Audited)</t>
  </si>
  <si>
    <t>4.</t>
  </si>
  <si>
    <t>PENDAPATAN DAERAH</t>
  </si>
  <si>
    <t>4.1.</t>
  </si>
  <si>
    <t>PENDAPATAN ASLI DAERAH (PAD)</t>
  </si>
  <si>
    <t>4.1.02.</t>
  </si>
  <si>
    <t>Retribusi Daerah</t>
  </si>
  <si>
    <t>4.1.04.</t>
  </si>
  <si>
    <t>Lain-lain PAD yang Sah</t>
  </si>
  <si>
    <t>5.1.01.03.07.</t>
  </si>
  <si>
    <t>Belanja Honorarium</t>
  </si>
  <si>
    <t>5.1.02.03.04.</t>
  </si>
  <si>
    <t>Belanja Pemeliharaan Jalan, Jaringan, dan Irigasi</t>
  </si>
  <si>
    <t>5.2.01.</t>
  </si>
  <si>
    <t>Belanja Modal Tanah</t>
  </si>
  <si>
    <t>5.2.01.01.</t>
  </si>
  <si>
    <t>5.2.02.01.</t>
  </si>
  <si>
    <t>Belanja Modal Alat Besar</t>
  </si>
  <si>
    <t>5.2.02.01.03.</t>
  </si>
  <si>
    <t>Belanja Modal Alat Bantu</t>
  </si>
  <si>
    <t>5.2.02.02.</t>
  </si>
  <si>
    <t>Belanja Modal Alat Angkutan</t>
  </si>
  <si>
    <t>5.2.02.02.01.</t>
  </si>
  <si>
    <t>Belanja Modal Alat Angkutan Darat Bermotor</t>
  </si>
  <si>
    <t>5.2.03.04.</t>
  </si>
  <si>
    <t>Belanja Modal Tugu Titik Kontrol/Pasti</t>
  </si>
  <si>
    <t>5.2.03.04.01.</t>
  </si>
  <si>
    <t>Belanja Modal Tugu/Tanda Batas</t>
  </si>
  <si>
    <t>2023               (UnAudited)</t>
  </si>
  <si>
    <t>5.2.2.1.d</t>
  </si>
  <si>
    <t>PPKD</t>
  </si>
  <si>
    <t>4.1.01.</t>
  </si>
  <si>
    <t>Pajak Daerah</t>
  </si>
  <si>
    <t>4.1.01.06.</t>
  </si>
  <si>
    <t>Pajak Hotel</t>
  </si>
  <si>
    <t>4.1.01.06.01.</t>
  </si>
  <si>
    <t>4.1.01.06.05.</t>
  </si>
  <si>
    <t>Pajak Wisma Pariwisata</t>
  </si>
  <si>
    <t>4.1.01.06.08.</t>
  </si>
  <si>
    <t>Pajak Rumah Kos dengan Jumlah Kamar Lebih dari 10 (Sepuluh)</t>
  </si>
  <si>
    <t>4.1.01.07.</t>
  </si>
  <si>
    <t>Pajak Restoran</t>
  </si>
  <si>
    <t>4.1.01.07.01.</t>
  </si>
  <si>
    <t>Pajak Restoran dan Sejenisnya</t>
  </si>
  <si>
    <t>4.1.01.07.02.</t>
  </si>
  <si>
    <t>Pajak Rumah Makan dan Sejenisnya</t>
  </si>
  <si>
    <t>4.1.01.07.03.</t>
  </si>
  <si>
    <t>Pajak Kafetaria dan Sejenisnya</t>
  </si>
  <si>
    <t>4.1.01.07.04.</t>
  </si>
  <si>
    <t>Pajak Kantin dan Sejenisnya</t>
  </si>
  <si>
    <t>4.1.01.07.07.</t>
  </si>
  <si>
    <t>Pajak Jasa Boga/Katering dan Sejenisnya</t>
  </si>
  <si>
    <t>4.1.01.08.</t>
  </si>
  <si>
    <t>Pajak Hiburan</t>
  </si>
  <si>
    <t>4.1.01.08.01.</t>
  </si>
  <si>
    <t>Pajak Tontonan Film</t>
  </si>
  <si>
    <t>4.1.01.08.02.</t>
  </si>
  <si>
    <t>Pajak Pagelaran Kesenian/Musik/Tari/ Busana</t>
  </si>
  <si>
    <t>4.1.01.08.05.</t>
  </si>
  <si>
    <t>Pajak Diskotik, Karaoke, Klub Malam, dan Sejenisnya</t>
  </si>
  <si>
    <t>4.1.01.08.08.</t>
  </si>
  <si>
    <t>Pajak Pacuan Kuda, Kendaraan Bermotor, dan Permainan Ketangkasan</t>
  </si>
  <si>
    <t>4.1.01.08.09.</t>
  </si>
  <si>
    <t>Pajak Panti Pijat, Refleksi, Mandi Uap/Spa dan Pusat Kebugaran (Fitness Center)</t>
  </si>
  <si>
    <t>4.1.01.08.10.</t>
  </si>
  <si>
    <t>Pajak Pertandingan Olahraga</t>
  </si>
  <si>
    <t>4.1.01.09.</t>
  </si>
  <si>
    <t>Pajak Reklame</t>
  </si>
  <si>
    <t>4.1.01.09.01.</t>
  </si>
  <si>
    <t>Pajak Reklame Papan/Billboard/Videotron/ Megatron</t>
  </si>
  <si>
    <t>4.1.01.09.02.</t>
  </si>
  <si>
    <t>Pajak Reklame Kain</t>
  </si>
  <si>
    <t>4.1.01.09.03.</t>
  </si>
  <si>
    <t>Pajak Reklame Melekat/Stiker</t>
  </si>
  <si>
    <t>4.1.01.09.05.</t>
  </si>
  <si>
    <t>Pajak Reklame Berjalan</t>
  </si>
  <si>
    <t>4.1.01.10.</t>
  </si>
  <si>
    <t>Pajak Penerangan Jalan</t>
  </si>
  <si>
    <t>4.1.01.10.02.</t>
  </si>
  <si>
    <t>Pajak Penerangan Jalan Sumber Lain</t>
  </si>
  <si>
    <t>4.1.01.11.</t>
  </si>
  <si>
    <t>Pajak Parkir</t>
  </si>
  <si>
    <t>4.1.01.11.01.</t>
  </si>
  <si>
    <t>4.1.01.12.</t>
  </si>
  <si>
    <t>Pajak Air Tanah</t>
  </si>
  <si>
    <t>4.1.01.12.01.</t>
  </si>
  <si>
    <t>4.1.01.13.</t>
  </si>
  <si>
    <t>Pajak Sarang Burung Walet</t>
  </si>
  <si>
    <t>4.1.01.13.01.</t>
  </si>
  <si>
    <t>4.1.01.15.</t>
  </si>
  <si>
    <t>Pajak Bumi dan Bangunan Perdesaan dan Perkotaan (PBBP2)</t>
  </si>
  <si>
    <t>4.1.01.15.01.</t>
  </si>
  <si>
    <t>PBBP2</t>
  </si>
  <si>
    <t>4.1.01.16.</t>
  </si>
  <si>
    <t>Bea Perolehan Hak Atas Tanah dan Bangunan (BPHTB)</t>
  </si>
  <si>
    <t>4.1.01.16.01.</t>
  </si>
  <si>
    <t>BPHTB-Pemindahan Hak</t>
  </si>
  <si>
    <t>4.1.02.02.</t>
  </si>
  <si>
    <t>Retribusi Jasa Usaha</t>
  </si>
  <si>
    <t>4.1.02.02.01.</t>
  </si>
  <si>
    <t>Retribusi Pemakaian Kekayaan Daerah</t>
  </si>
  <si>
    <t>4.1.03.</t>
  </si>
  <si>
    <t>Hasil Pengelolaan Kekayaan Daerah yang Dipisahkan</t>
  </si>
  <si>
    <t>4.1.03.02.</t>
  </si>
  <si>
    <t>Bagian Laba yang Dibagikan kepada Pemerintah Daerah (Dividen) atas Penyertaan Modal pada BUMD</t>
  </si>
  <si>
    <t>4.1.03.02.01.</t>
  </si>
  <si>
    <t>Bagian Laba yang Dibagikan kepada Pemerintah Daerah (Dividen) atas Penyertaan Modal pada BUMD (Lembaga Keuangan)</t>
  </si>
  <si>
    <t>4.1.04.01.</t>
  </si>
  <si>
    <t>Hasil Penjualan BMD yang Tidak Dipisahkan</t>
  </si>
  <si>
    <t>4.1.04.01.02.</t>
  </si>
  <si>
    <t>Hasil Penjualan Peralatan dan Mesin</t>
  </si>
  <si>
    <t>4.1.04.01.05.</t>
  </si>
  <si>
    <t>Hasil Penjualan Aset Tetap Lainnya</t>
  </si>
  <si>
    <t>4.1.04.01.06.</t>
  </si>
  <si>
    <t>Hasil Penjualan Aset Lainnya</t>
  </si>
  <si>
    <t>4.1.04.02.</t>
  </si>
  <si>
    <t>Hasil Selisih Lebih Tukar Menukar BMD yang Tidak Dipisahkan</t>
  </si>
  <si>
    <t>4.1.04.02.01.</t>
  </si>
  <si>
    <t>Hasil Selisih Lebih Tukar Menukar Tanah</t>
  </si>
  <si>
    <t>4.1.04.03.</t>
  </si>
  <si>
    <t>Hasil Pemanfaatan BMD yang Tidak Dipisahkan</t>
  </si>
  <si>
    <t>4.1.04.03.01.</t>
  </si>
  <si>
    <t>Hasil Sewa BMD</t>
  </si>
  <si>
    <t>4.1.04.05.</t>
  </si>
  <si>
    <t>Jasa Giro</t>
  </si>
  <si>
    <t>4.1.04.05.01.</t>
  </si>
  <si>
    <t>Jasa Giro pada Kas Daerah</t>
  </si>
  <si>
    <t>4.1.04.05.02.</t>
  </si>
  <si>
    <t>Jasa Giro pada Kas di Bendahara</t>
  </si>
  <si>
    <t>4.1.04.07.</t>
  </si>
  <si>
    <t>Pendapatan Bunga</t>
  </si>
  <si>
    <t>4.1.04.07.01.</t>
  </si>
  <si>
    <t>Pendapatan Bunga atas Penempatan Uang Pemerintah Daerah</t>
  </si>
  <si>
    <t>4.1.04.08.</t>
  </si>
  <si>
    <t>Penerimaan atas Tuntutan Ganti Kerugian Keuangan Daerah</t>
  </si>
  <si>
    <t>4.1.04.08.02.</t>
  </si>
  <si>
    <t>Tuntutan Ganti Kerugian Daerah terhadap Pegawai Negeri Bukan Bendahara atau Pejabat Lain</t>
  </si>
  <si>
    <t>4.1.04.11.</t>
  </si>
  <si>
    <t>Pendapatan Denda atas Keterlambatan Pelaksanaan Pekerjaan</t>
  </si>
  <si>
    <t>4.1.04.11.01.</t>
  </si>
  <si>
    <t>4.1.04.12.</t>
  </si>
  <si>
    <t>Pendapatan Denda Pajak Daerah</t>
  </si>
  <si>
    <t>4.1.04.12.06.</t>
  </si>
  <si>
    <t>Pendapatan Denda Pajak Hotel</t>
  </si>
  <si>
    <t>4.1.04.12.07.</t>
  </si>
  <si>
    <t>Pendapatan Denda Pajak Restoran</t>
  </si>
  <si>
    <t>4.1.04.12.08.</t>
  </si>
  <si>
    <t>Pendapatan Denda Pajak Hiburan</t>
  </si>
  <si>
    <t>4.1.04.12.09.</t>
  </si>
  <si>
    <t>Pendapatan Denda Pajak Reklame</t>
  </si>
  <si>
    <t>4.1.04.12.11.</t>
  </si>
  <si>
    <t>Pendapatan Denda Pajak Parkir</t>
  </si>
  <si>
    <t>4.1.04.12.12.</t>
  </si>
  <si>
    <t>Pendapatan Denda Pajak Air Tanah</t>
  </si>
  <si>
    <t>4.1.04.12.13.</t>
  </si>
  <si>
    <t>Pendapatan Denda Pajak Sarang Burung Walet</t>
  </si>
  <si>
    <t>4.1.04.12.15.</t>
  </si>
  <si>
    <t>Pendapatan Denda Pajak Bumi dan Bangunan Perdesaan dan Perkotaan (PBBP2)</t>
  </si>
  <si>
    <t>4.1.04.13.</t>
  </si>
  <si>
    <t>Pendapatan Denda Retribusi Daerah</t>
  </si>
  <si>
    <t>4.1.04.13.02.</t>
  </si>
  <si>
    <t>Pendapatan Denda Retribusi Jasa Usaha</t>
  </si>
  <si>
    <t>4.1.04.14.</t>
  </si>
  <si>
    <t>Pendapatan Hasil Eksekusi atas Jaminan</t>
  </si>
  <si>
    <t>4.1.04.14.01.</t>
  </si>
  <si>
    <t>Hasil Eksekusi atas Jaminan atas Pengadaan Barang/Jasa</t>
  </si>
  <si>
    <t>4.1.04.15.</t>
  </si>
  <si>
    <t>Pendapatan dari Pengembalian</t>
  </si>
  <si>
    <t>4.1.04.15.01.</t>
  </si>
  <si>
    <t>Pendapatan dari Pengembalian Kelebihan Pembayaran Pajak Penghasilan Pasal 21</t>
  </si>
  <si>
    <t>4.1.04.15.03.</t>
  </si>
  <si>
    <t>Pendapatan dari Pengembalian Kelebihan Pembayaran Gaji dan Tunjangan</t>
  </si>
  <si>
    <t>4.1.04.15.04.</t>
  </si>
  <si>
    <t>Pendapatan dari Pengembalian Kelebihan Pembayaran Perjalanan Dinas</t>
  </si>
  <si>
    <t>4.1.04.15.08.</t>
  </si>
  <si>
    <t>Pendapatan dari Pengembalian Kelebihan Pembayaran Belanja Gaji dan Tunjangan ASN</t>
  </si>
  <si>
    <t>4.1.04.15.10.</t>
  </si>
  <si>
    <t>Pendapatan dari Pengembalian Kelebihan Pembayaran Belanja Tambahan Penghasilan berdasarkan Pertimbangan Objektif Lainnya ASN</t>
  </si>
  <si>
    <t>4.1.04.15.17.</t>
  </si>
  <si>
    <t>Pendapatan dari Pengembalian Kelebihan Pembayaran Belanja Pemeliharaan</t>
  </si>
  <si>
    <t>4.1.04.15.42.</t>
  </si>
  <si>
    <t>Pendapatan dari Pengembalian Kelebihan Pembayaran Belanja Modal Peralatan dan Mesin-Alat Besar</t>
  </si>
  <si>
    <t>4.1.04.15.45.</t>
  </si>
  <si>
    <t>Pendapatan dari Pengembalian Kelebihan Pembayaran Belanja Modal Peralatan dan Mesin-Alat Pertanian</t>
  </si>
  <si>
    <t>4.1.04.15.48.</t>
  </si>
  <si>
    <t>Pendapatan dari Pengembalian Kelebihan Pembayaran Belanja Modal Peralatan dan Mesin-Alat Kedokteran dan Kesehatan</t>
  </si>
  <si>
    <t>4.1.04.15.54.</t>
  </si>
  <si>
    <t>Pendapatan dari Pengembalian Kelebihan Pembayaran Belanja Modal Peralatan dan Mesin-Alat Produksi, Pengolahan, dan Pemurnian</t>
  </si>
  <si>
    <t>4.1.04.15.61.</t>
  </si>
  <si>
    <t>Pendapatan dari Pengembalian Kelebihan Pembayaran Belanja Modal Gedung dan Bangunan-Bangunan Gedung</t>
  </si>
  <si>
    <t>4.1.04.15.65.</t>
  </si>
  <si>
    <t>Pendapatan dari Pengembalian Kelebihan Pembayaran Belanja Modal Jalan, Jaringan, dan Irigasi-Jalan dan Jembatan</t>
  </si>
  <si>
    <t>4.1.04.15.66.</t>
  </si>
  <si>
    <t>Pendapatan dari Pengembalian Kelebihan Pembayaran Belanja Modal Jalan, Jaringan, dan Irigasi-Bangunan Air</t>
  </si>
  <si>
    <t>4.1.04.15.88.</t>
  </si>
  <si>
    <t>Pendapatan dari Pengembalian Kelebihan Pembayaran Belanja Pegawai BOS, Belanja Barang dan Jasa BOS, Belanja Modal Peralatan dan Mesin BOS, serta Belanja Modal Aset Tetap Lainnya BOS</t>
  </si>
  <si>
    <t>4.1.04.19.</t>
  </si>
  <si>
    <t>Pendapatan Hasil Pengelolaan Dana Bergulir</t>
  </si>
  <si>
    <t>4.1.04.19.01.</t>
  </si>
  <si>
    <t>4.2.</t>
  </si>
  <si>
    <t>PENDAPATAN TRANSFER</t>
  </si>
  <si>
    <t>4.2.01.</t>
  </si>
  <si>
    <t>Pendapatan Transfer Pemerintah Pusat</t>
  </si>
  <si>
    <t>4.2.01.01.</t>
  </si>
  <si>
    <t>Dana Perimbangan</t>
  </si>
  <si>
    <t>4.2.01.01.01.</t>
  </si>
  <si>
    <t>Dana Transfer Umum-Dana Bagi Hasil (DBH)</t>
  </si>
  <si>
    <t>4.2.01.01.02.</t>
  </si>
  <si>
    <t>4.2.01.01.03.</t>
  </si>
  <si>
    <t>Dana Transfer Khusus-Dana Alokasi Khusus (DAK) Fisik</t>
  </si>
  <si>
    <t>4.2.01.01.04.</t>
  </si>
  <si>
    <t>Dana Transfer Khusus-Dana Alokasi Khusus (DAK) Non Fisik</t>
  </si>
  <si>
    <t>4.2.01.02.</t>
  </si>
  <si>
    <t>Dana Insentif Daerah (DID)</t>
  </si>
  <si>
    <t>4.2.01.02.01.</t>
  </si>
  <si>
    <t>DID</t>
  </si>
  <si>
    <t>4.2.01.05.</t>
  </si>
  <si>
    <t>Dana Desa</t>
  </si>
  <si>
    <t>4.2.01.05.01.</t>
  </si>
  <si>
    <t>4.2.01.06.</t>
  </si>
  <si>
    <t>Insentif Fiskal</t>
  </si>
  <si>
    <t>4.2.01.06.01.</t>
  </si>
  <si>
    <t>4.2.02.</t>
  </si>
  <si>
    <t>Pendapatan Transfer Antar Daerah</t>
  </si>
  <si>
    <t>4.2.02.01.</t>
  </si>
  <si>
    <t>Pendapatan Bagi Hasil</t>
  </si>
  <si>
    <t>4.2.02.01.01.</t>
  </si>
  <si>
    <t>Pendapatan Bagi Hasil Pajak</t>
  </si>
  <si>
    <t>4.2.02.02.</t>
  </si>
  <si>
    <t>Bantuan Keuangan</t>
  </si>
  <si>
    <t>4.2.02.02.02.</t>
  </si>
  <si>
    <t>Bantuan Keuangan Khusus dari Pemerintah Provinsi</t>
  </si>
  <si>
    <t>4.3.</t>
  </si>
  <si>
    <t>LAIN-LAIN PENDAPATAN DAERAH YANG SAH</t>
  </si>
  <si>
    <t>4.3.01.</t>
  </si>
  <si>
    <t>Pendapatan Hibah</t>
  </si>
  <si>
    <t>4.3.01.01.</t>
  </si>
  <si>
    <t>Pendapatan Hibah dari Pemerintah Pusat</t>
  </si>
  <si>
    <t>4.3.01.01.01.</t>
  </si>
  <si>
    <t>5.1.01.03.01.</t>
  </si>
  <si>
    <t>Belanja Insentif bagi ASN atas Pemungutan Pajak Daerah</t>
  </si>
  <si>
    <t>5.1.01.05.</t>
  </si>
  <si>
    <t>Belanja Gaji dan Tunjangan KDH/WKDH</t>
  </si>
  <si>
    <t>5.1.01.05.10.</t>
  </si>
  <si>
    <t>Belanja Insentif bagi KDH/WKDH atas Pemungutan Pajak Daerah</t>
  </si>
  <si>
    <t>5.1.02.02.13.</t>
  </si>
  <si>
    <t>Belanja Jasa Insentif bagi Pegawai Non ASN atas Pemungutan Pajak Daerah</t>
  </si>
  <si>
    <t>5.1.03.</t>
  </si>
  <si>
    <t>Belanja Bunga</t>
  </si>
  <si>
    <t>5.1.03.03.</t>
  </si>
  <si>
    <t>Belanja Bunga Utang Pinjaman kepada Lembaga Keuangan Bank (LKB)</t>
  </si>
  <si>
    <t>5.1.03.03.04.</t>
  </si>
  <si>
    <t>Belanja Bunga Utang Pinjaman kepada Lembaga Keuangan Bank (LKB)-BUMD-Jangka Pendek</t>
  </si>
  <si>
    <t>5.1.03.03.05.</t>
  </si>
  <si>
    <t>Belanja Bunga Utang Pinjaman kepada Lembaga Keuangan Bank (LKB)-BUMD-Jangka Menengah</t>
  </si>
  <si>
    <t>5.1.05.01.</t>
  </si>
  <si>
    <t>Belanja Hibah kepada Pemerintah Pusat</t>
  </si>
  <si>
    <t>5.1.05.01.02.</t>
  </si>
  <si>
    <t>Belanja Hibah Barang kepada Pemerintah Pusat</t>
  </si>
  <si>
    <t>5.2.01.01.02.</t>
  </si>
  <si>
    <t>Belanja Modal Tanah Non Persil</t>
  </si>
  <si>
    <t>5.3.</t>
  </si>
  <si>
    <t>BELANJA TIDAK TERDUGA</t>
  </si>
  <si>
    <t>5.3.01.</t>
  </si>
  <si>
    <t>5.3.01.01.</t>
  </si>
  <si>
    <t>5.3.01.01.01.</t>
  </si>
  <si>
    <t>5.4.</t>
  </si>
  <si>
    <t>BELANJA TRANSFER</t>
  </si>
  <si>
    <t>5.4.01.</t>
  </si>
  <si>
    <t>Belanja Bagi Hasil</t>
  </si>
  <si>
    <t>5.4.01.01.</t>
  </si>
  <si>
    <t>Belanja Bagi Hasil Pajak Daerah Kepada Pemerintahan Kabupaten/Kota dan Desa</t>
  </si>
  <si>
    <t>5.4.01.01.03.</t>
  </si>
  <si>
    <t>Belanja Bagi Hasil Pajak Daerah Kepada Pemerintahan Desa</t>
  </si>
  <si>
    <t>5.4.01.02.</t>
  </si>
  <si>
    <t>Belanja Bagi Hasil Retribusi Daerah Kabupaten/Kota Kepada Pemerintah Desa</t>
  </si>
  <si>
    <t>5.4.01.02.01.</t>
  </si>
  <si>
    <t>5.4.02.</t>
  </si>
  <si>
    <t>Belanja Bantuan Keuangan</t>
  </si>
  <si>
    <t>5.4.02.02.</t>
  </si>
  <si>
    <t>Belanja Bantuan Keuangan antar Daerah Kabupaten/Kota</t>
  </si>
  <si>
    <t>5.4.02.02.02.</t>
  </si>
  <si>
    <t>Belanja Bantuan Keuangan Khusus kepada Pemerintah Kabupaten/Kota</t>
  </si>
  <si>
    <t>5.4.02.05.</t>
  </si>
  <si>
    <t>Belanja Bantuan Keuangan Daerah Provinsi atau Kabupaten/Kota kepada Desa</t>
  </si>
  <si>
    <t>5.4.02.05.01.</t>
  </si>
  <si>
    <t>Belanja Bantuan Keuangan Umum Daerah Provinsi atau Kabupaten/Kota kepada Desa</t>
  </si>
  <si>
    <t>5.4.02.05.02.</t>
  </si>
  <si>
    <t>Belanja Bantuan Keuangan Khusus Daerah Provinsi atau Kabupaten/Kota kepada Desa</t>
  </si>
  <si>
    <t>6.</t>
  </si>
  <si>
    <t>PEMBIAYAAN DAERAH</t>
  </si>
  <si>
    <t>6.1.</t>
  </si>
  <si>
    <t>PENERIMAAN PEMBIAYAAN</t>
  </si>
  <si>
    <t>6.1.01.</t>
  </si>
  <si>
    <t>Sisa Lebih Perhitungan Anggaran Tahun Sebelumnya</t>
  </si>
  <si>
    <t>6.1.01.02.</t>
  </si>
  <si>
    <t>Pelampauan Penerimaan Pendapatan Transfer</t>
  </si>
  <si>
    <t>6.1.01.02.02.</t>
  </si>
  <si>
    <t>Pelampauan Penerimaan Pendapatan Transfer antar Daerah</t>
  </si>
  <si>
    <t>6.1.01.07.</t>
  </si>
  <si>
    <t>Sisa Dana Akibat Tidak Tercapainya Capaian Target Kinerja dan Sisa Dana Pengeluaran Pembiayaan</t>
  </si>
  <si>
    <t>6.1.01.07.01.</t>
  </si>
  <si>
    <t>Sisa Dana Akibat Tidak Tercapainya Capaian Target Kinerja</t>
  </si>
  <si>
    <t>6.1.01.08.</t>
  </si>
  <si>
    <t>Sisa Belanja Lainnya</t>
  </si>
  <si>
    <t>6.1.01.08.01.</t>
  </si>
  <si>
    <t>Sisa Lebih Perhitungan Anggaran BLUD</t>
  </si>
  <si>
    <t>6.1.01.08.02.</t>
  </si>
  <si>
    <t>Sisa Dana BOS</t>
  </si>
  <si>
    <t>6.1.04.</t>
  </si>
  <si>
    <t>Penerimaan Pinjaman Daerah</t>
  </si>
  <si>
    <t>6.1.04.03.</t>
  </si>
  <si>
    <t>Pinjaman Daerah dari Lembaga Keuangan Bank (LKB)</t>
  </si>
  <si>
    <t>6.1.04.03.04.</t>
  </si>
  <si>
    <t>Pinjaman Daerah dari Lembaga Keuangan Bank (LKB)-BUMD- Jangka Pendek</t>
  </si>
  <si>
    <t>6.1.04.03.05.</t>
  </si>
  <si>
    <t>Pinjaman Daerah dari Lembaga Keuangan Bank (LKB)-BUMD- Jangka Menengah</t>
  </si>
  <si>
    <t>6.2.</t>
  </si>
  <si>
    <t>PENGELUARAN PEMBIAYAAN</t>
  </si>
  <si>
    <t>6.2.02.</t>
  </si>
  <si>
    <t>Penyertaan Modal Daerah</t>
  </si>
  <si>
    <t>6.2.02.02.</t>
  </si>
  <si>
    <t>Penyertaan Modal Daerah pada Badan Usaha Milik Daerah (BUMD)</t>
  </si>
  <si>
    <t>6.2.02.02.01.</t>
  </si>
  <si>
    <t>Penyertaan Modal Daerah pada BUMD</t>
  </si>
  <si>
    <t>6.2.03.</t>
  </si>
  <si>
    <t>Pembayaran Cicilan Pokok Utang yang Jatuh Tempo</t>
  </si>
  <si>
    <t>6.2.03.03.</t>
  </si>
  <si>
    <t>Pembayaran Pinjaman dari Lembaga Keuangan Bank (LKB)</t>
  </si>
  <si>
    <t>6.2.03.03.03.</t>
  </si>
  <si>
    <t>Pembayaran Pinjaman dari Lembaga Keuangan Bank (LKB)-BUMN- Jangka Panjang</t>
  </si>
  <si>
    <t>6.2.03.03.04.</t>
  </si>
  <si>
    <t>Pembayaran Pinjaman dari Lembaga Keuangan Bank (LKB)-BUMD- Jangka Pendek</t>
  </si>
  <si>
    <t>6.2.03.03.05.</t>
  </si>
  <si>
    <t>Pembayaran Pinjaman dari Lembaga Keuangan Bank (LKB)-BUMD- Jangka Menengah</t>
  </si>
  <si>
    <t>PEMBIAYAAN NETTO</t>
  </si>
  <si>
    <t>SISA LEBIH PEMBIAYAAN ANGGARAN (SILPA)</t>
  </si>
  <si>
    <t>BPKD</t>
  </si>
  <si>
    <t>Setara Kas-Investasi Jangka Pendek</t>
  </si>
  <si>
    <t>TDF</t>
  </si>
  <si>
    <t xml:space="preserve">    Penyisihan TDF</t>
  </si>
  <si>
    <t xml:space="preserve">        TDF Netto</t>
  </si>
  <si>
    <t>LO surflus defisit sipkd dr LRA</t>
  </si>
  <si>
    <t>akumulasi defisit penghentian penghapusan</t>
  </si>
  <si>
    <t>Akum penyusutn/beban thn brjalan</t>
  </si>
  <si>
    <t>persediaan thn lalu</t>
  </si>
  <si>
    <t>persediaan thn berjalan</t>
  </si>
  <si>
    <t>beban jasa kantor</t>
  </si>
  <si>
    <t xml:space="preserve">           LPE - dampak kumulatif penerimaan dbayar dimuka</t>
  </si>
  <si>
    <t>Pendapatan reklame-LO</t>
  </si>
  <si>
    <t xml:space="preserve">             Penerimaan Diterima Dimuka     </t>
  </si>
  <si>
    <t>-</t>
  </si>
  <si>
    <t xml:space="preserve">Utang pegawai bpjs </t>
  </si>
  <si>
    <t>Provisi</t>
  </si>
  <si>
    <t>DID-LO</t>
  </si>
  <si>
    <t xml:space="preserve">DAMPAK KUMULATIF-PIUTANG </t>
  </si>
  <si>
    <t>DAMPAK KUMULATIF-Reklame Diterima Dimuka</t>
  </si>
  <si>
    <t>DAMPAK KUMULATIF-pengakuan utang bagi hasil tahun lalu</t>
  </si>
  <si>
    <t>Badan Pengelolaan Keuangan Daerah</t>
  </si>
  <si>
    <t xml:space="preserve">Kepala </t>
  </si>
  <si>
    <t>Kabupaten Ciamis,</t>
  </si>
  <si>
    <t>Asep Dedi Herdiana, SE</t>
  </si>
  <si>
    <t>NIP. 19650912 199301 1 001</t>
  </si>
  <si>
    <t xml:space="preserve">  </t>
  </si>
  <si>
    <t xml:space="preserve">  Utang BPR/BKPD/LPK-BBKU</t>
  </si>
  <si>
    <t xml:space="preserve">  Utang kepada Lembaga Bank</t>
  </si>
  <si>
    <t>Kepala</t>
  </si>
  <si>
    <t>Badan Pengelolan Keuangan Daerah</t>
  </si>
  <si>
    <t xml:space="preserve">BADAN PENGELOLAAN KEUANGAN DAERAH </t>
  </si>
  <si>
    <t>LAPORAN OPERASIONAL</t>
  </si>
  <si>
    <t>BPKD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</si>
</sst>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.00000_);_(* \(#,##0.00000\);_(* &quot;-&quot;??_);_(@_)"/>
    <numFmt numFmtId="168" formatCode="0_);\(0\)"/>
    <numFmt numFmtId="169" formatCode="#,##0.00_);\(#,##0.00\);\-"/>
    <numFmt numFmtId="170" formatCode="_(* #,##0.0000_);_(* \(#,##0.0000\);_(* &quot;-&quot;??_);_(@_)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name val="Tahoma"/>
      <family val="2"/>
    </font>
    <font>
      <b/>
      <sz val="11"/>
      <name val="Tahoma"/>
      <family val="2"/>
    </font>
    <font>
      <sz val="10"/>
      <color indexed="8"/>
      <name val="Arial"/>
      <family val="2"/>
    </font>
    <font>
      <sz val="11"/>
      <name val="Tahoma"/>
      <family val="2"/>
    </font>
    <font>
      <u val="singleAccounting"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4"/>
      <name val="Tahoma"/>
      <family val="2"/>
    </font>
    <font>
      <i/>
      <sz val="1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u/>
      <sz val="12"/>
      <name val="Tahoma"/>
      <family val="2"/>
    </font>
    <font>
      <b/>
      <sz val="12"/>
      <color theme="1"/>
      <name val="Tahoma"/>
      <family val="2"/>
    </font>
    <font>
      <sz val="12"/>
      <color theme="0"/>
      <name val="Tahoma"/>
      <family val="2"/>
    </font>
    <font>
      <sz val="17"/>
      <name val="Tahoma"/>
      <family val="2"/>
    </font>
    <font>
      <sz val="12"/>
      <color rgb="FFFF0000"/>
      <name val="Tahoma"/>
      <family val="2"/>
    </font>
    <font>
      <b/>
      <sz val="11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u/>
      <sz val="8.6999999999999993"/>
      <color indexed="8"/>
      <name val="Tahoma"/>
      <family val="2"/>
    </font>
    <font>
      <b/>
      <u/>
      <sz val="8.6"/>
      <color indexed="8"/>
      <name val="Tahoma"/>
      <family val="2"/>
    </font>
    <font>
      <b/>
      <sz val="8.6999999999999993"/>
      <color indexed="8"/>
      <name val="Tahoma"/>
      <family val="2"/>
    </font>
    <font>
      <b/>
      <sz val="8.6"/>
      <color indexed="8"/>
      <name val="Tahoma"/>
      <family val="2"/>
    </font>
    <font>
      <sz val="8.6999999999999993"/>
      <color indexed="8"/>
      <name val="Tahoma"/>
      <family val="2"/>
    </font>
    <font>
      <sz val="8.6"/>
      <color indexed="8"/>
      <name val="Tahoma"/>
      <family val="2"/>
    </font>
    <font>
      <b/>
      <u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ahoma"/>
      <family val="2"/>
    </font>
    <font>
      <sz val="11"/>
      <color theme="0"/>
      <name val="Arial Narrow"/>
      <family val="2"/>
    </font>
    <font>
      <sz val="11"/>
      <name val="Calibri"/>
      <family val="2"/>
      <charset val="1"/>
      <scheme val="minor"/>
    </font>
    <font>
      <b/>
      <sz val="11"/>
      <color theme="0"/>
      <name val="Tahoma"/>
      <family val="2"/>
    </font>
    <font>
      <sz val="11"/>
      <color theme="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>
      <alignment vertical="top"/>
    </xf>
    <xf numFmtId="0" fontId="4" fillId="0" borderId="0">
      <alignment vertical="top"/>
    </xf>
    <xf numFmtId="164" fontId="4" fillId="0" borderId="0" applyFont="0" applyFill="0" applyBorder="0" applyAlignment="0" applyProtection="0">
      <alignment vertical="top"/>
    </xf>
    <xf numFmtId="0" fontId="4" fillId="0" borderId="0">
      <alignment vertical="top"/>
    </xf>
    <xf numFmtId="164" fontId="1" fillId="0" borderId="0" applyFont="0" applyFill="0" applyBorder="0" applyAlignment="0" applyProtection="0"/>
    <xf numFmtId="0" fontId="14" fillId="0" borderId="0"/>
  </cellStyleXfs>
  <cellXfs count="278">
    <xf numFmtId="0" fontId="0" fillId="0" borderId="0" xfId="0"/>
    <xf numFmtId="0" fontId="5" fillId="2" borderId="6" xfId="0" applyFont="1" applyFill="1" applyBorder="1" applyAlignment="1">
      <alignment horizontal="left" indent="1"/>
    </xf>
    <xf numFmtId="0" fontId="7" fillId="2" borderId="0" xfId="4" applyFont="1" applyFill="1">
      <alignment vertical="top"/>
    </xf>
    <xf numFmtId="165" fontId="7" fillId="2" borderId="0" xfId="1" applyFont="1" applyFill="1" applyAlignment="1">
      <alignment vertical="top"/>
    </xf>
    <xf numFmtId="0" fontId="10" fillId="2" borderId="0" xfId="6" applyFont="1" applyFill="1" applyAlignment="1">
      <alignment horizontal="center" vertical="center"/>
    </xf>
    <xf numFmtId="0" fontId="10" fillId="2" borderId="0" xfId="6" applyFont="1" applyFill="1">
      <alignment vertical="top"/>
    </xf>
    <xf numFmtId="165" fontId="10" fillId="2" borderId="0" xfId="0" applyNumberFormat="1" applyFont="1" applyFill="1"/>
    <xf numFmtId="167" fontId="10" fillId="2" borderId="0" xfId="6" applyNumberFormat="1" applyFont="1" applyFill="1">
      <alignment vertical="top"/>
    </xf>
    <xf numFmtId="0" fontId="10" fillId="2" borderId="0" xfId="6" applyFont="1" applyFill="1" applyAlignment="1">
      <alignment vertical="center"/>
    </xf>
    <xf numFmtId="0" fontId="11" fillId="2" borderId="0" xfId="6" applyFont="1" applyFill="1" applyAlignment="1">
      <alignment horizontal="right" vertical="top"/>
    </xf>
    <xf numFmtId="0" fontId="2" fillId="2" borderId="19" xfId="6" applyFont="1" applyFill="1" applyBorder="1" applyAlignment="1">
      <alignment horizontal="center" vertical="center"/>
    </xf>
    <xf numFmtId="0" fontId="2" fillId="2" borderId="19" xfId="6" applyFont="1" applyFill="1" applyBorder="1" applyAlignment="1">
      <alignment horizontal="center" vertical="center" wrapText="1"/>
    </xf>
    <xf numFmtId="167" fontId="2" fillId="2" borderId="19" xfId="6" applyNumberFormat="1" applyFont="1" applyFill="1" applyBorder="1" applyAlignment="1">
      <alignment horizontal="center" vertical="center" wrapText="1"/>
    </xf>
    <xf numFmtId="0" fontId="2" fillId="2" borderId="0" xfId="6" applyFont="1" applyFill="1" applyAlignment="1">
      <alignment horizontal="center" vertical="center"/>
    </xf>
    <xf numFmtId="164" fontId="10" fillId="2" borderId="19" xfId="6" quotePrefix="1" applyNumberFormat="1" applyFont="1" applyFill="1" applyBorder="1" applyAlignment="1">
      <alignment horizontal="center" vertical="center"/>
    </xf>
    <xf numFmtId="167" fontId="10" fillId="2" borderId="19" xfId="6" quotePrefix="1" applyNumberFormat="1" applyFont="1" applyFill="1" applyBorder="1" applyAlignment="1">
      <alignment horizontal="center" vertical="center"/>
    </xf>
    <xf numFmtId="0" fontId="10" fillId="2" borderId="22" xfId="6" applyFont="1" applyFill="1" applyBorder="1" applyAlignment="1">
      <alignment horizontal="center" vertical="center"/>
    </xf>
    <xf numFmtId="21" fontId="2" fillId="2" borderId="22" xfId="6" quotePrefix="1" applyNumberFormat="1" applyFont="1" applyFill="1" applyBorder="1" applyAlignment="1">
      <alignment horizontal="center" vertical="center" wrapText="1"/>
    </xf>
    <xf numFmtId="165" fontId="2" fillId="2" borderId="22" xfId="3" applyFont="1" applyFill="1" applyBorder="1" applyAlignment="1">
      <alignment horizontal="right" vertical="center" wrapText="1"/>
    </xf>
    <xf numFmtId="165" fontId="2" fillId="2" borderId="22" xfId="5" applyNumberFormat="1" applyFont="1" applyFill="1" applyBorder="1" applyAlignment="1">
      <alignment horizontal="right" vertical="center" wrapText="1"/>
    </xf>
    <xf numFmtId="0" fontId="10" fillId="2" borderId="18" xfId="6" applyFont="1" applyFill="1" applyBorder="1" applyAlignment="1">
      <alignment horizontal="center" vertical="center"/>
    </xf>
    <xf numFmtId="0" fontId="2" fillId="2" borderId="18" xfId="6" quotePrefix="1" applyFont="1" applyFill="1" applyBorder="1" applyAlignment="1">
      <alignment horizontal="center" vertical="center" wrapText="1"/>
    </xf>
    <xf numFmtId="165" fontId="2" fillId="2" borderId="18" xfId="3" applyFont="1" applyFill="1" applyBorder="1" applyAlignment="1">
      <alignment horizontal="right" vertical="center" wrapText="1"/>
    </xf>
    <xf numFmtId="165" fontId="2" fillId="2" borderId="18" xfId="5" applyNumberFormat="1" applyFont="1" applyFill="1" applyBorder="1" applyAlignment="1">
      <alignment horizontal="right" vertical="center" wrapText="1"/>
    </xf>
    <xf numFmtId="0" fontId="2" fillId="2" borderId="18" xfId="6" quotePrefix="1" applyFont="1" applyFill="1" applyBorder="1" applyAlignment="1">
      <alignment horizontal="center" vertical="top" wrapText="1"/>
    </xf>
    <xf numFmtId="0" fontId="10" fillId="2" borderId="23" xfId="6" applyFont="1" applyFill="1" applyBorder="1" applyAlignment="1">
      <alignment vertical="center"/>
    </xf>
    <xf numFmtId="0" fontId="10" fillId="2" borderId="2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left" vertical="center" wrapText="1"/>
    </xf>
    <xf numFmtId="165" fontId="10" fillId="2" borderId="18" xfId="3" applyFont="1" applyFill="1" applyBorder="1" applyAlignment="1">
      <alignment horizontal="right" vertical="center"/>
    </xf>
    <xf numFmtId="165" fontId="10" fillId="2" borderId="18" xfId="7" applyNumberFormat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left" vertical="center" wrapText="1" indent="3"/>
    </xf>
    <xf numFmtId="0" fontId="10" fillId="2" borderId="24" xfId="0" applyFont="1" applyFill="1" applyBorder="1" applyAlignment="1">
      <alignment horizontal="left" vertical="center" wrapText="1"/>
    </xf>
    <xf numFmtId="165" fontId="2" fillId="2" borderId="18" xfId="3" applyFont="1" applyFill="1" applyBorder="1" applyAlignment="1">
      <alignment horizontal="right" vertical="center"/>
    </xf>
    <xf numFmtId="165" fontId="2" fillId="2" borderId="18" xfId="7" applyNumberFormat="1" applyFont="1" applyFill="1" applyBorder="1" applyAlignment="1">
      <alignment horizontal="right" vertical="center"/>
    </xf>
    <xf numFmtId="0" fontId="10" fillId="2" borderId="25" xfId="6" applyFont="1" applyFill="1" applyBorder="1" applyAlignment="1">
      <alignment horizontal="center" vertical="center"/>
    </xf>
    <xf numFmtId="0" fontId="2" fillId="2" borderId="25" xfId="6" applyFont="1" applyFill="1" applyBorder="1" applyAlignment="1">
      <alignment vertical="center" readingOrder="1"/>
    </xf>
    <xf numFmtId="165" fontId="2" fillId="2" borderId="25" xfId="3" applyFont="1" applyFill="1" applyBorder="1" applyAlignment="1">
      <alignment horizontal="right" vertical="center" wrapText="1"/>
    </xf>
    <xf numFmtId="165" fontId="2" fillId="2" borderId="25" xfId="5" applyNumberFormat="1" applyFont="1" applyFill="1" applyBorder="1" applyAlignment="1">
      <alignment horizontal="right" vertical="center" wrapText="1"/>
    </xf>
    <xf numFmtId="0" fontId="7" fillId="2" borderId="0" xfId="6" applyFont="1" applyFill="1" applyAlignment="1">
      <alignment horizontal="center" vertical="center"/>
    </xf>
    <xf numFmtId="0" fontId="7" fillId="2" borderId="0" xfId="6" applyFont="1" applyFill="1">
      <alignment vertical="top"/>
    </xf>
    <xf numFmtId="167" fontId="7" fillId="2" borderId="0" xfId="6" applyNumberFormat="1" applyFont="1" applyFill="1">
      <alignment vertical="top"/>
    </xf>
    <xf numFmtId="165" fontId="7" fillId="2" borderId="0" xfId="6" applyNumberFormat="1" applyFont="1" applyFill="1">
      <alignment vertical="top"/>
    </xf>
    <xf numFmtId="0" fontId="5" fillId="2" borderId="0" xfId="6" applyFont="1" applyFill="1" applyAlignment="1">
      <alignment horizontal="center" vertical="center"/>
    </xf>
    <xf numFmtId="0" fontId="5" fillId="2" borderId="0" xfId="6" applyFont="1" applyFill="1">
      <alignment vertical="top"/>
    </xf>
    <xf numFmtId="0" fontId="12" fillId="0" borderId="0" xfId="4" applyFont="1" applyAlignment="1">
      <alignment horizontal="center" vertical="top"/>
    </xf>
    <xf numFmtId="0" fontId="12" fillId="0" borderId="0" xfId="4" applyFont="1">
      <alignment vertical="top"/>
    </xf>
    <xf numFmtId="165" fontId="12" fillId="2" borderId="0" xfId="0" applyNumberFormat="1" applyFont="1" applyFill="1"/>
    <xf numFmtId="164" fontId="12" fillId="0" borderId="0" xfId="4" applyNumberFormat="1" applyFont="1">
      <alignment vertical="top"/>
    </xf>
    <xf numFmtId="165" fontId="12" fillId="0" borderId="0" xfId="4" applyNumberFormat="1" applyFont="1">
      <alignment vertical="top"/>
    </xf>
    <xf numFmtId="165" fontId="13" fillId="2" borderId="0" xfId="0" applyNumberFormat="1" applyFont="1" applyFill="1"/>
    <xf numFmtId="0" fontId="12" fillId="0" borderId="0" xfId="4" applyFont="1" applyAlignment="1">
      <alignment horizontal="center"/>
    </xf>
    <xf numFmtId="0" fontId="12" fillId="0" borderId="0" xfId="4" applyFont="1" applyAlignment="1"/>
    <xf numFmtId="165" fontId="12" fillId="0" borderId="0" xfId="4" applyNumberFormat="1" applyFont="1" applyAlignment="1"/>
    <xf numFmtId="0" fontId="13" fillId="0" borderId="22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 wrapText="1" readingOrder="1"/>
    </xf>
    <xf numFmtId="0" fontId="13" fillId="0" borderId="19" xfId="4" applyFont="1" applyBorder="1" applyAlignment="1">
      <alignment horizontal="center" vertical="center" wrapText="1"/>
    </xf>
    <xf numFmtId="165" fontId="13" fillId="2" borderId="19" xfId="3" quotePrefix="1" applyFont="1" applyFill="1" applyBorder="1" applyAlignment="1">
      <alignment horizontal="center" vertical="center" wrapText="1"/>
    </xf>
    <xf numFmtId="165" fontId="13" fillId="0" borderId="0" xfId="4" applyNumberFormat="1" applyFont="1" applyAlignment="1">
      <alignment vertical="center" readingOrder="1"/>
    </xf>
    <xf numFmtId="0" fontId="13" fillId="0" borderId="0" xfId="4" applyFont="1" applyAlignment="1">
      <alignment vertical="center" readingOrder="1"/>
    </xf>
    <xf numFmtId="0" fontId="12" fillId="0" borderId="19" xfId="4" quotePrefix="1" applyFont="1" applyBorder="1" applyAlignment="1">
      <alignment horizontal="center" vertical="top"/>
    </xf>
    <xf numFmtId="164" fontId="12" fillId="0" borderId="19" xfId="4" quotePrefix="1" applyNumberFormat="1" applyFont="1" applyBorder="1" applyAlignment="1">
      <alignment horizontal="center" vertical="top"/>
    </xf>
    <xf numFmtId="0" fontId="12" fillId="0" borderId="22" xfId="4" quotePrefix="1" applyFont="1" applyBorder="1" applyAlignment="1">
      <alignment vertical="center"/>
    </xf>
    <xf numFmtId="0" fontId="15" fillId="0" borderId="22" xfId="4" quotePrefix="1" applyFont="1" applyBorder="1" applyAlignment="1">
      <alignment vertical="center"/>
    </xf>
    <xf numFmtId="164" fontId="12" fillId="0" borderId="22" xfId="4" quotePrefix="1" applyNumberFormat="1" applyFont="1" applyBorder="1" applyAlignment="1">
      <alignment vertical="center"/>
    </xf>
    <xf numFmtId="165" fontId="12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0" fontId="13" fillId="0" borderId="18" xfId="4" applyFont="1" applyBorder="1" applyAlignment="1">
      <alignment vertical="center" wrapText="1"/>
    </xf>
    <xf numFmtId="0" fontId="15" fillId="0" borderId="18" xfId="4" applyFont="1" applyBorder="1" applyAlignment="1">
      <alignment vertical="center" wrapText="1"/>
    </xf>
    <xf numFmtId="0" fontId="13" fillId="0" borderId="18" xfId="4" quotePrefix="1" applyFont="1" applyBorder="1" applyAlignment="1">
      <alignment vertical="center" wrapText="1"/>
    </xf>
    <xf numFmtId="164" fontId="13" fillId="0" borderId="18" xfId="4" applyNumberFormat="1" applyFont="1" applyBorder="1" applyAlignment="1">
      <alignment vertical="center"/>
    </xf>
    <xf numFmtId="164" fontId="13" fillId="0" borderId="18" xfId="3" applyNumberFormat="1" applyFont="1" applyBorder="1" applyAlignment="1">
      <alignment vertical="center"/>
    </xf>
    <xf numFmtId="165" fontId="13" fillId="0" borderId="18" xfId="4" applyNumberFormat="1" applyFont="1" applyBorder="1" applyAlignment="1">
      <alignment vertical="center"/>
    </xf>
    <xf numFmtId="0" fontId="13" fillId="0" borderId="18" xfId="4" applyFont="1" applyBorder="1" applyAlignment="1">
      <alignment vertical="center"/>
    </xf>
    <xf numFmtId="165" fontId="13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18" xfId="4" applyFont="1" applyBorder="1" applyAlignment="1">
      <alignment vertical="center" wrapText="1" readingOrder="1"/>
    </xf>
    <xf numFmtId="166" fontId="13" fillId="0" borderId="18" xfId="4" applyNumberFormat="1" applyFont="1" applyBorder="1" applyAlignment="1">
      <alignment vertical="center"/>
    </xf>
    <xf numFmtId="166" fontId="13" fillId="0" borderId="18" xfId="5" applyNumberFormat="1" applyFont="1" applyBorder="1" applyAlignment="1">
      <alignment vertical="center"/>
    </xf>
    <xf numFmtId="0" fontId="12" fillId="0" borderId="18" xfId="4" applyFont="1" applyBorder="1" applyAlignment="1">
      <alignment vertical="center" wrapText="1"/>
    </xf>
    <xf numFmtId="0" fontId="12" fillId="0" borderId="18" xfId="4" quotePrefix="1" applyFont="1" applyBorder="1" applyAlignment="1">
      <alignment vertical="center" wrapText="1"/>
    </xf>
    <xf numFmtId="166" fontId="12" fillId="0" borderId="18" xfId="5" applyNumberFormat="1" applyFont="1" applyBorder="1" applyAlignment="1">
      <alignment vertical="center"/>
    </xf>
    <xf numFmtId="165" fontId="12" fillId="0" borderId="18" xfId="3" applyFont="1" applyBorder="1" applyAlignment="1">
      <alignment vertical="center"/>
    </xf>
    <xf numFmtId="0" fontId="12" fillId="0" borderId="18" xfId="4" applyFont="1" applyBorder="1" applyAlignment="1">
      <alignment vertical="center" wrapText="1" readingOrder="1"/>
    </xf>
    <xf numFmtId="165" fontId="13" fillId="0" borderId="18" xfId="3" applyFont="1" applyBorder="1" applyAlignment="1">
      <alignment vertical="center"/>
    </xf>
    <xf numFmtId="0" fontId="12" fillId="0" borderId="18" xfId="4" applyFont="1" applyBorder="1" applyAlignment="1">
      <alignment vertical="center"/>
    </xf>
    <xf numFmtId="0" fontId="12" fillId="2" borderId="18" xfId="6" applyFont="1" applyFill="1" applyBorder="1" applyAlignment="1">
      <alignment vertical="center" readingOrder="1"/>
    </xf>
    <xf numFmtId="166" fontId="16" fillId="0" borderId="18" xfId="5" applyNumberFormat="1" applyFont="1" applyBorder="1" applyAlignment="1">
      <alignment vertical="center"/>
    </xf>
    <xf numFmtId="164" fontId="13" fillId="0" borderId="18" xfId="4" applyNumberFormat="1" applyFont="1" applyBorder="1" applyAlignment="1">
      <alignment vertical="center" wrapText="1"/>
    </xf>
    <xf numFmtId="0" fontId="13" fillId="0" borderId="18" xfId="4" applyFont="1" applyBorder="1" applyAlignment="1">
      <alignment vertical="center" readingOrder="1"/>
    </xf>
    <xf numFmtId="164" fontId="13" fillId="0" borderId="18" xfId="3" applyNumberFormat="1" applyFont="1" applyBorder="1" applyAlignment="1">
      <alignment vertical="center" wrapText="1"/>
    </xf>
    <xf numFmtId="165" fontId="12" fillId="0" borderId="18" xfId="3" applyFont="1" applyBorder="1" applyAlignment="1">
      <alignment vertical="center" wrapText="1"/>
    </xf>
    <xf numFmtId="166" fontId="12" fillId="0" borderId="18" xfId="5" applyNumberFormat="1" applyFont="1" applyBorder="1" applyAlignment="1">
      <alignment vertical="center" wrapText="1"/>
    </xf>
    <xf numFmtId="166" fontId="13" fillId="0" borderId="19" xfId="5" applyNumberFormat="1" applyFont="1" applyBorder="1" applyAlignment="1">
      <alignment vertical="center"/>
    </xf>
    <xf numFmtId="0" fontId="12" fillId="0" borderId="0" xfId="4" quotePrefix="1" applyFont="1" applyAlignment="1">
      <alignment vertical="center"/>
    </xf>
    <xf numFmtId="165" fontId="12" fillId="0" borderId="0" xfId="4" applyNumberFormat="1" applyFont="1" applyAlignment="1">
      <alignment vertical="center" wrapText="1"/>
    </xf>
    <xf numFmtId="0" fontId="12" fillId="0" borderId="0" xfId="4" applyFont="1" applyAlignment="1">
      <alignment vertical="center" wrapText="1"/>
    </xf>
    <xf numFmtId="165" fontId="13" fillId="0" borderId="19" xfId="3" applyFont="1" applyBorder="1" applyAlignment="1">
      <alignment vertical="center"/>
    </xf>
    <xf numFmtId="0" fontId="13" fillId="0" borderId="25" xfId="4" applyFont="1" applyBorder="1" applyAlignment="1">
      <alignment vertical="center"/>
    </xf>
    <xf numFmtId="0" fontId="13" fillId="0" borderId="25" xfId="4" applyFont="1" applyBorder="1" applyAlignment="1">
      <alignment vertical="center" wrapText="1"/>
    </xf>
    <xf numFmtId="0" fontId="12" fillId="0" borderId="0" xfId="4" applyFont="1" applyAlignment="1">
      <alignment vertical="top" wrapText="1" readingOrder="1"/>
    </xf>
    <xf numFmtId="0" fontId="17" fillId="0" borderId="0" xfId="4" applyFont="1" applyAlignment="1">
      <alignment horizontal="center" vertical="top" wrapText="1"/>
    </xf>
    <xf numFmtId="165" fontId="12" fillId="0" borderId="0" xfId="4" applyNumberFormat="1" applyFont="1" applyAlignment="1">
      <alignment vertical="top" wrapText="1" readingOrder="1"/>
    </xf>
    <xf numFmtId="0" fontId="17" fillId="0" borderId="0" xfId="4" applyFont="1" applyAlignment="1">
      <alignment horizontal="center" vertical="top"/>
    </xf>
    <xf numFmtId="165" fontId="17" fillId="0" borderId="0" xfId="4" applyNumberFormat="1" applyFont="1">
      <alignment vertical="top"/>
    </xf>
    <xf numFmtId="0" fontId="18" fillId="2" borderId="0" xfId="6" applyFont="1" applyFill="1" applyAlignment="1">
      <alignment horizontal="center" vertical="top"/>
    </xf>
    <xf numFmtId="165" fontId="12" fillId="0" borderId="0" xfId="4" applyNumberFormat="1" applyFont="1" applyAlignment="1">
      <alignment horizontal="center" vertical="top"/>
    </xf>
    <xf numFmtId="165" fontId="19" fillId="0" borderId="0" xfId="4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165" fontId="3" fillId="2" borderId="3" xfId="1" quotePrefix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65" fontId="5" fillId="2" borderId="7" xfId="3" applyFont="1" applyFill="1" applyBorder="1" applyAlignment="1"/>
    <xf numFmtId="165" fontId="0" fillId="2" borderId="0" xfId="1" applyFont="1" applyFill="1" applyAlignment="1">
      <alignment vertical="top"/>
    </xf>
    <xf numFmtId="0" fontId="3" fillId="0" borderId="3" xfId="0" quotePrefix="1" applyFont="1" applyBorder="1" applyAlignment="1">
      <alignment horizontal="center" vertical="center" wrapText="1"/>
    </xf>
    <xf numFmtId="166" fontId="5" fillId="0" borderId="7" xfId="2" applyNumberFormat="1" applyFont="1" applyBorder="1"/>
    <xf numFmtId="0" fontId="4" fillId="0" borderId="0" xfId="4">
      <alignment vertical="top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center" vertical="top" wrapText="1" readingOrder="1"/>
    </xf>
    <xf numFmtId="168" fontId="22" fillId="0" borderId="0" xfId="4" applyNumberFormat="1" applyFont="1">
      <alignment vertical="top"/>
    </xf>
    <xf numFmtId="0" fontId="21" fillId="0" borderId="0" xfId="4" applyFont="1" applyAlignment="1">
      <alignment vertical="top" wrapText="1" readingOrder="1"/>
    </xf>
    <xf numFmtId="0" fontId="21" fillId="0" borderId="0" xfId="4" applyFont="1" applyAlignment="1">
      <alignment horizontal="center" vertical="top" wrapText="1" readingOrder="1"/>
    </xf>
    <xf numFmtId="0" fontId="23" fillId="0" borderId="0" xfId="4" applyFont="1">
      <alignment vertical="top"/>
    </xf>
    <xf numFmtId="0" fontId="24" fillId="0" borderId="0" xfId="4" applyFont="1" applyAlignment="1">
      <alignment vertical="top" wrapText="1"/>
    </xf>
    <xf numFmtId="169" fontId="25" fillId="0" borderId="0" xfId="4" applyNumberFormat="1" applyFont="1" applyAlignment="1">
      <alignment vertical="top" wrapText="1"/>
    </xf>
    <xf numFmtId="169" fontId="25" fillId="0" borderId="0" xfId="4" applyNumberFormat="1" applyFont="1" applyAlignment="1">
      <alignment horizontal="right" vertical="top" wrapText="1"/>
    </xf>
    <xf numFmtId="0" fontId="25" fillId="0" borderId="0" xfId="4" applyFont="1">
      <alignment vertical="top"/>
    </xf>
    <xf numFmtId="0" fontId="26" fillId="0" borderId="0" xfId="4" applyFont="1" applyAlignment="1">
      <alignment vertical="top" wrapText="1"/>
    </xf>
    <xf numFmtId="0" fontId="27" fillId="0" borderId="0" xfId="4" applyFont="1">
      <alignment vertical="top"/>
    </xf>
    <xf numFmtId="0" fontId="28" fillId="0" borderId="0" xfId="4" applyFont="1" applyAlignment="1">
      <alignment vertical="top" wrapText="1"/>
    </xf>
    <xf numFmtId="169" fontId="27" fillId="0" borderId="0" xfId="4" applyNumberFormat="1" applyFont="1" applyAlignment="1">
      <alignment vertical="top" wrapText="1"/>
    </xf>
    <xf numFmtId="169" fontId="27" fillId="0" borderId="0" xfId="4" applyNumberFormat="1" applyFont="1" applyAlignment="1">
      <alignment horizontal="right" vertical="top" wrapText="1"/>
    </xf>
    <xf numFmtId="0" fontId="28" fillId="0" borderId="0" xfId="4" applyFont="1" applyAlignment="1">
      <alignment vertical="top" wrapText="1" readingOrder="1"/>
    </xf>
    <xf numFmtId="0" fontId="26" fillId="0" borderId="0" xfId="4" applyFont="1" applyAlignment="1">
      <alignment vertical="top" wrapText="1" readingOrder="1"/>
    </xf>
    <xf numFmtId="0" fontId="4" fillId="0" borderId="0" xfId="4" applyAlignment="1">
      <alignment vertical="top" wrapText="1"/>
    </xf>
    <xf numFmtId="0" fontId="29" fillId="0" borderId="0" xfId="4" applyFont="1">
      <alignment vertical="top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165" fontId="5" fillId="0" borderId="5" xfId="3" applyFont="1" applyBorder="1" applyAlignment="1"/>
    <xf numFmtId="165" fontId="5" fillId="2" borderId="5" xfId="1" applyFont="1" applyFill="1" applyBorder="1" applyAlignment="1"/>
    <xf numFmtId="0" fontId="3" fillId="0" borderId="6" xfId="0" applyFont="1" applyBorder="1" applyAlignment="1">
      <alignment horizontal="left" indent="1"/>
    </xf>
    <xf numFmtId="0" fontId="3" fillId="0" borderId="7" xfId="0" applyFont="1" applyBorder="1" applyAlignment="1">
      <alignment horizontal="center"/>
    </xf>
    <xf numFmtId="165" fontId="3" fillId="0" borderId="7" xfId="3" applyFont="1" applyBorder="1" applyAlignment="1"/>
    <xf numFmtId="0" fontId="5" fillId="0" borderId="6" xfId="0" applyFont="1" applyBorder="1" applyAlignment="1">
      <alignment horizontal="left" indent="1"/>
    </xf>
    <xf numFmtId="0" fontId="5" fillId="0" borderId="7" xfId="0" applyFont="1" applyBorder="1" applyAlignment="1">
      <alignment horizontal="center"/>
    </xf>
    <xf numFmtId="165" fontId="5" fillId="0" borderId="7" xfId="3" applyFont="1" applyBorder="1" applyAlignment="1"/>
    <xf numFmtId="165" fontId="5" fillId="2" borderId="7" xfId="1" applyFont="1" applyFill="1" applyBorder="1" applyAlignment="1"/>
    <xf numFmtId="165" fontId="6" fillId="2" borderId="7" xfId="1" applyFont="1" applyFill="1" applyBorder="1" applyAlignment="1"/>
    <xf numFmtId="165" fontId="32" fillId="2" borderId="7" xfId="1" applyFont="1" applyFill="1" applyBorder="1" applyAlignment="1"/>
    <xf numFmtId="0" fontId="7" fillId="0" borderId="6" xfId="0" applyFont="1" applyBorder="1" applyAlignment="1">
      <alignment horizontal="left" indent="1"/>
    </xf>
    <xf numFmtId="165" fontId="6" fillId="0" borderId="7" xfId="3" applyFont="1" applyBorder="1" applyAlignment="1"/>
    <xf numFmtId="165" fontId="3" fillId="2" borderId="7" xfId="1" applyFont="1" applyFill="1" applyBorder="1" applyAlignment="1"/>
    <xf numFmtId="4" fontId="5" fillId="0" borderId="7" xfId="0" applyNumberFormat="1" applyFont="1" applyBorder="1" applyAlignment="1">
      <alignment horizontal="left" indent="1"/>
    </xf>
    <xf numFmtId="165" fontId="5" fillId="2" borderId="7" xfId="1" applyFont="1" applyFill="1" applyBorder="1" applyAlignment="1">
      <alignment horizontal="left" indent="1"/>
    </xf>
    <xf numFmtId="165" fontId="5" fillId="0" borderId="6" xfId="3" applyFont="1" applyBorder="1" applyAlignment="1"/>
    <xf numFmtId="0" fontId="5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indent="1"/>
    </xf>
    <xf numFmtId="165" fontId="3" fillId="2" borderId="7" xfId="1" applyFont="1" applyFill="1" applyBorder="1" applyAlignment="1">
      <alignment horizontal="left" indent="1"/>
    </xf>
    <xf numFmtId="165" fontId="5" fillId="2" borderId="7" xfId="1" applyFont="1" applyFill="1" applyBorder="1"/>
    <xf numFmtId="165" fontId="32" fillId="2" borderId="7" xfId="1" applyFont="1" applyFill="1" applyBorder="1"/>
    <xf numFmtId="164" fontId="5" fillId="0" borderId="7" xfId="0" applyNumberFormat="1" applyFont="1" applyBorder="1" applyAlignment="1">
      <alignment horizontal="center"/>
    </xf>
    <xf numFmtId="170" fontId="5" fillId="2" borderId="7" xfId="1" applyNumberFormat="1" applyFont="1" applyFill="1" applyBorder="1"/>
    <xf numFmtId="0" fontId="3" fillId="0" borderId="0" xfId="0" applyFont="1" applyAlignment="1">
      <alignment horizontal="left" indent="1"/>
    </xf>
    <xf numFmtId="165" fontId="3" fillId="0" borderId="0" xfId="1" applyFont="1" applyAlignment="1">
      <alignment horizontal="left" indent="1"/>
    </xf>
    <xf numFmtId="0" fontId="33" fillId="0" borderId="0" xfId="0" applyFont="1"/>
    <xf numFmtId="165" fontId="33" fillId="0" borderId="0" xfId="0" applyNumberFormat="1" applyFont="1"/>
    <xf numFmtId="0" fontId="10" fillId="2" borderId="0" xfId="6" applyFont="1" applyFill="1" applyAlignment="1">
      <alignment horizontal="center" vertical="top"/>
    </xf>
    <xf numFmtId="0" fontId="2" fillId="2" borderId="19" xfId="6" applyFont="1" applyFill="1" applyBorder="1" applyAlignment="1">
      <alignment horizontal="center" vertical="center" wrapText="1"/>
    </xf>
    <xf numFmtId="164" fontId="10" fillId="2" borderId="19" xfId="6" quotePrefix="1" applyNumberFormat="1" applyFont="1" applyFill="1" applyBorder="1" applyAlignment="1">
      <alignment horizontal="center" vertical="center"/>
    </xf>
    <xf numFmtId="0" fontId="18" fillId="2" borderId="0" xfId="6" applyFont="1" applyFill="1" applyAlignment="1">
      <alignment horizontal="center" vertical="top"/>
    </xf>
    <xf numFmtId="0" fontId="18" fillId="2" borderId="0" xfId="6" applyFont="1" applyFill="1" applyAlignment="1">
      <alignment horizontal="center"/>
    </xf>
    <xf numFmtId="164" fontId="12" fillId="0" borderId="0" xfId="4" applyNumberFormat="1" applyFont="1">
      <alignment vertical="top"/>
    </xf>
    <xf numFmtId="0" fontId="13" fillId="0" borderId="0" xfId="4" applyFont="1" applyAlignment="1">
      <alignment horizontal="center" vertical="center" readingOrder="1"/>
    </xf>
    <xf numFmtId="0" fontId="12" fillId="2" borderId="0" xfId="8" applyFont="1" applyFill="1" applyAlignment="1">
      <alignment horizontal="center" vertical="center"/>
    </xf>
    <xf numFmtId="164" fontId="12" fillId="0" borderId="26" xfId="4" applyNumberFormat="1" applyFont="1" applyBorder="1" applyAlignment="1">
      <alignment horizontal="right" vertical="center"/>
    </xf>
    <xf numFmtId="0" fontId="10" fillId="2" borderId="0" xfId="6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22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center" vertical="center" wrapText="1" readingOrder="1"/>
    </xf>
    <xf numFmtId="0" fontId="10" fillId="2" borderId="0" xfId="6" applyFont="1" applyFill="1" applyAlignment="1">
      <alignment horizontal="center" vertical="center" wrapText="1" readingOrder="1"/>
    </xf>
    <xf numFmtId="0" fontId="2" fillId="2" borderId="19" xfId="6" applyFont="1" applyFill="1" applyBorder="1" applyAlignment="1">
      <alignment horizontal="center" vertical="center" wrapText="1"/>
    </xf>
    <xf numFmtId="164" fontId="10" fillId="2" borderId="19" xfId="6" quotePrefix="1" applyNumberFormat="1" applyFont="1" applyFill="1" applyBorder="1" applyAlignment="1">
      <alignment horizontal="center" vertical="center"/>
    </xf>
    <xf numFmtId="0" fontId="2" fillId="2" borderId="18" xfId="6" applyFont="1" applyFill="1" applyBorder="1" applyAlignment="1">
      <alignment horizontal="left" vertical="center" wrapText="1"/>
    </xf>
    <xf numFmtId="0" fontId="2" fillId="2" borderId="18" xfId="6" applyFont="1" applyFill="1" applyBorder="1" applyAlignment="1">
      <alignment horizontal="left" vertical="center" wrapText="1" readingOrder="1"/>
    </xf>
    <xf numFmtId="0" fontId="2" fillId="2" borderId="25" xfId="6" applyFont="1" applyFill="1" applyBorder="1" applyAlignment="1">
      <alignment horizontal="left" vertical="center" readingOrder="1"/>
    </xf>
    <xf numFmtId="0" fontId="20" fillId="0" borderId="0" xfId="4" applyFont="1" applyAlignment="1">
      <alignment horizontal="center" vertical="top" wrapText="1" readingOrder="1"/>
    </xf>
    <xf numFmtId="0" fontId="20" fillId="0" borderId="0" xfId="4" applyFont="1" applyAlignment="1">
      <alignment horizontal="center" vertical="top"/>
    </xf>
    <xf numFmtId="0" fontId="21" fillId="0" borderId="0" xfId="4" applyFont="1" applyAlignment="1">
      <alignment horizontal="right" vertical="top"/>
    </xf>
    <xf numFmtId="0" fontId="3" fillId="2" borderId="6" xfId="0" applyFont="1" applyFill="1" applyBorder="1" applyAlignment="1">
      <alignment horizontal="left" indent="1"/>
    </xf>
    <xf numFmtId="0" fontId="3" fillId="2" borderId="7" xfId="0" applyFont="1" applyFill="1" applyBorder="1" applyAlignment="1">
      <alignment horizontal="center"/>
    </xf>
    <xf numFmtId="165" fontId="3" fillId="2" borderId="7" xfId="3" applyFont="1" applyFill="1" applyBorder="1" applyAlignment="1"/>
    <xf numFmtId="0" fontId="5" fillId="2" borderId="7" xfId="0" applyFont="1" applyFill="1" applyBorder="1" applyAlignment="1">
      <alignment horizontal="center"/>
    </xf>
    <xf numFmtId="0" fontId="34" fillId="0" borderId="0" xfId="0" applyFont="1" applyAlignment="1">
      <alignment vertical="top"/>
    </xf>
    <xf numFmtId="165" fontId="34" fillId="2" borderId="0" xfId="1" applyFont="1" applyFill="1" applyAlignment="1">
      <alignment vertical="top"/>
    </xf>
    <xf numFmtId="165" fontId="35" fillId="2" borderId="0" xfId="1" applyFont="1" applyFill="1" applyAlignment="1"/>
    <xf numFmtId="0" fontId="3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5" fillId="2" borderId="0" xfId="1" applyFont="1" applyFill="1"/>
    <xf numFmtId="0" fontId="5" fillId="0" borderId="0" xfId="0" applyFont="1" applyAlignment="1">
      <alignment vertical="top"/>
    </xf>
    <xf numFmtId="165" fontId="5" fillId="2" borderId="0" xfId="1" applyFont="1" applyFill="1" applyAlignment="1">
      <alignment vertical="top"/>
    </xf>
    <xf numFmtId="0" fontId="5" fillId="0" borderId="0" xfId="0" applyFont="1" applyAlignment="1">
      <alignment horizontal="center" vertical="top"/>
    </xf>
    <xf numFmtId="165" fontId="3" fillId="0" borderId="5" xfId="3" applyFont="1" applyBorder="1" applyAlignment="1"/>
    <xf numFmtId="0" fontId="5" fillId="0" borderId="27" xfId="0" applyFont="1" applyBorder="1" applyAlignment="1">
      <alignment horizontal="center"/>
    </xf>
    <xf numFmtId="165" fontId="3" fillId="0" borderId="27" xfId="3" applyFont="1" applyBorder="1" applyAlignment="1"/>
    <xf numFmtId="165" fontId="3" fillId="2" borderId="27" xfId="1" applyFont="1" applyFill="1" applyBorder="1" applyAlignment="1"/>
    <xf numFmtId="0" fontId="5" fillId="0" borderId="7" xfId="0" applyFont="1" applyBorder="1" applyAlignment="1">
      <alignment horizontal="left" indent="1"/>
    </xf>
    <xf numFmtId="0" fontId="12" fillId="0" borderId="7" xfId="6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left" indent="1"/>
    </xf>
    <xf numFmtId="0" fontId="5" fillId="0" borderId="29" xfId="0" applyFont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4" fontId="3" fillId="0" borderId="31" xfId="0" applyNumberFormat="1" applyFont="1" applyBorder="1" applyAlignment="1">
      <alignment horizontal="center"/>
    </xf>
    <xf numFmtId="165" fontId="3" fillId="0" borderId="31" xfId="3" applyFont="1" applyBorder="1" applyAlignment="1"/>
    <xf numFmtId="165" fontId="3" fillId="0" borderId="31" xfId="1" applyFont="1" applyBorder="1" applyAlignment="1"/>
    <xf numFmtId="0" fontId="3" fillId="0" borderId="28" xfId="0" applyFont="1" applyBorder="1" applyAlignment="1">
      <alignment horizontal="left" indent="1"/>
    </xf>
    <xf numFmtId="0" fontId="8" fillId="2" borderId="8" xfId="4" applyFont="1" applyFill="1" applyBorder="1" applyAlignment="1">
      <alignment horizontal="center" vertical="center" wrapText="1" readingOrder="1"/>
    </xf>
    <xf numFmtId="0" fontId="8" fillId="2" borderId="9" xfId="4" applyFont="1" applyFill="1" applyBorder="1" applyAlignment="1">
      <alignment horizontal="center" vertical="center" wrapText="1" readingOrder="1"/>
    </xf>
    <xf numFmtId="0" fontId="8" fillId="2" borderId="11" xfId="4" applyFont="1" applyFill="1" applyBorder="1" applyAlignment="1">
      <alignment vertical="top" wrapText="1"/>
    </xf>
    <xf numFmtId="0" fontId="8" fillId="2" borderId="12" xfId="4" applyFont="1" applyFill="1" applyBorder="1" applyAlignment="1">
      <alignment vertical="top" wrapText="1"/>
    </xf>
    <xf numFmtId="0" fontId="9" fillId="2" borderId="12" xfId="4" applyFont="1" applyFill="1" applyBorder="1" applyAlignment="1">
      <alignment vertical="top" wrapText="1"/>
    </xf>
    <xf numFmtId="0" fontId="8" fillId="2" borderId="13" xfId="4" applyFont="1" applyFill="1" applyBorder="1" applyAlignment="1">
      <alignment vertical="top" wrapText="1"/>
    </xf>
    <xf numFmtId="0" fontId="8" fillId="2" borderId="14" xfId="4" applyFont="1" applyFill="1" applyBorder="1" applyAlignment="1">
      <alignment vertical="top" wrapText="1"/>
    </xf>
    <xf numFmtId="0" fontId="8" fillId="2" borderId="14" xfId="4" applyFont="1" applyFill="1" applyBorder="1" applyAlignment="1">
      <alignment vertical="top" wrapText="1" readingOrder="1"/>
    </xf>
    <xf numFmtId="0" fontId="7" fillId="2" borderId="13" xfId="4" applyFont="1" applyFill="1" applyBorder="1" applyAlignment="1">
      <alignment vertical="top" wrapText="1"/>
    </xf>
    <xf numFmtId="0" fontId="7" fillId="2" borderId="14" xfId="4" applyFont="1" applyFill="1" applyBorder="1" applyAlignment="1">
      <alignment vertical="top" wrapText="1"/>
    </xf>
    <xf numFmtId="0" fontId="7" fillId="2" borderId="14" xfId="4" applyFont="1" applyFill="1" applyBorder="1" applyAlignment="1">
      <alignment vertical="top" wrapText="1" readingOrder="1"/>
    </xf>
    <xf numFmtId="165" fontId="7" fillId="2" borderId="13" xfId="4" applyNumberFormat="1" applyFont="1" applyFill="1" applyBorder="1" applyAlignment="1">
      <alignment vertical="top" wrapText="1"/>
    </xf>
    <xf numFmtId="165" fontId="7" fillId="2" borderId="14" xfId="4" applyNumberFormat="1" applyFont="1" applyFill="1" applyBorder="1" applyAlignment="1">
      <alignment vertical="top" wrapText="1"/>
    </xf>
    <xf numFmtId="0" fontId="7" fillId="2" borderId="15" xfId="4" applyFont="1" applyFill="1" applyBorder="1" applyAlignment="1">
      <alignment vertical="top" wrapText="1"/>
    </xf>
    <xf numFmtId="0" fontId="7" fillId="2" borderId="16" xfId="4" applyFont="1" applyFill="1" applyBorder="1" applyAlignment="1">
      <alignment vertical="top" wrapText="1"/>
    </xf>
    <xf numFmtId="0" fontId="7" fillId="2" borderId="17" xfId="4" applyFont="1" applyFill="1" applyBorder="1" applyAlignment="1">
      <alignment vertical="top" wrapText="1"/>
    </xf>
    <xf numFmtId="0" fontId="7" fillId="2" borderId="18" xfId="4" applyFont="1" applyFill="1" applyBorder="1" applyAlignment="1">
      <alignment vertical="top" wrapText="1"/>
    </xf>
    <xf numFmtId="0" fontId="7" fillId="2" borderId="18" xfId="4" applyFont="1" applyFill="1" applyBorder="1" applyAlignment="1">
      <alignment vertical="top" wrapText="1" readingOrder="1"/>
    </xf>
    <xf numFmtId="0" fontId="8" fillId="2" borderId="10" xfId="4" applyFont="1" applyFill="1" applyBorder="1" applyAlignment="1">
      <alignment vertical="top" wrapText="1"/>
    </xf>
    <xf numFmtId="0" fontId="8" fillId="2" borderId="19" xfId="4" applyFont="1" applyFill="1" applyBorder="1" applyAlignment="1">
      <alignment vertical="top" wrapText="1"/>
    </xf>
    <xf numFmtId="0" fontId="8" fillId="2" borderId="19" xfId="4" applyFont="1" applyFill="1" applyBorder="1" applyAlignment="1">
      <alignment horizontal="justify" vertical="top" wrapText="1"/>
    </xf>
    <xf numFmtId="0" fontId="8" fillId="2" borderId="20" xfId="4" applyFont="1" applyFill="1" applyBorder="1" applyAlignment="1">
      <alignment vertical="top" wrapText="1"/>
    </xf>
    <xf numFmtId="0" fontId="8" fillId="2" borderId="21" xfId="4" applyFont="1" applyFill="1" applyBorder="1" applyAlignment="1">
      <alignment vertical="top" wrapText="1"/>
    </xf>
    <xf numFmtId="0" fontId="9" fillId="2" borderId="21" xfId="4" applyFont="1" applyFill="1" applyBorder="1" applyAlignment="1">
      <alignment vertical="top" wrapText="1"/>
    </xf>
    <xf numFmtId="166" fontId="8" fillId="2" borderId="14" xfId="4" applyNumberFormat="1" applyFont="1" applyFill="1" applyBorder="1" applyAlignment="1">
      <alignment vertical="top" wrapText="1"/>
    </xf>
    <xf numFmtId="0" fontId="7" fillId="2" borderId="14" xfId="4" applyFont="1" applyFill="1" applyBorder="1" applyAlignment="1">
      <alignment horizontal="left" vertical="top" wrapText="1"/>
    </xf>
    <xf numFmtId="164" fontId="7" fillId="2" borderId="14" xfId="4" applyNumberFormat="1" applyFont="1" applyFill="1" applyBorder="1" applyAlignment="1">
      <alignment vertical="top" wrapText="1"/>
    </xf>
    <xf numFmtId="0" fontId="7" fillId="2" borderId="10" xfId="4" applyFont="1" applyFill="1" applyBorder="1" applyAlignment="1">
      <alignment vertical="center" wrapText="1"/>
    </xf>
    <xf numFmtId="0" fontId="7" fillId="2" borderId="19" xfId="4" applyFont="1" applyFill="1" applyBorder="1" applyAlignment="1">
      <alignment vertical="center" wrapText="1"/>
    </xf>
    <xf numFmtId="0" fontId="7" fillId="2" borderId="19" xfId="4" applyFont="1" applyFill="1" applyBorder="1" applyAlignment="1">
      <alignment horizontal="justify" vertical="center" wrapText="1"/>
    </xf>
    <xf numFmtId="0" fontId="10" fillId="2" borderId="0" xfId="6" applyFont="1" applyFill="1" applyAlignment="1">
      <alignment horizontal="center" vertical="center"/>
    </xf>
    <xf numFmtId="167" fontId="10" fillId="2" borderId="0" xfId="6" applyNumberFormat="1" applyFont="1" applyFill="1" applyAlignment="1">
      <alignment horizontal="center" vertical="top"/>
    </xf>
    <xf numFmtId="0" fontId="10" fillId="2" borderId="0" xfId="6" applyFont="1" applyFill="1" applyAlignment="1">
      <alignment horizontal="center"/>
    </xf>
    <xf numFmtId="0" fontId="8" fillId="2" borderId="0" xfId="4" applyFont="1" applyFill="1" applyAlignment="1">
      <alignment horizontal="center" vertical="top"/>
    </xf>
    <xf numFmtId="0" fontId="8" fillId="2" borderId="0" xfId="4" applyFont="1" applyFill="1" applyAlignment="1">
      <alignment horizontal="center" vertical="top"/>
    </xf>
    <xf numFmtId="165" fontId="8" fillId="2" borderId="32" xfId="1" applyFont="1" applyFill="1" applyBorder="1" applyAlignment="1">
      <alignment horizontal="center" vertical="center" wrapText="1" readingOrder="1"/>
    </xf>
    <xf numFmtId="165" fontId="8" fillId="2" borderId="33" xfId="1" applyFont="1" applyFill="1" applyBorder="1" applyAlignment="1">
      <alignment vertical="top"/>
    </xf>
    <xf numFmtId="165" fontId="8" fillId="2" borderId="34" xfId="1" applyFont="1" applyFill="1" applyBorder="1" applyAlignment="1">
      <alignment vertical="top"/>
    </xf>
    <xf numFmtId="165" fontId="7" fillId="2" borderId="34" xfId="1" applyFont="1" applyFill="1" applyBorder="1" applyAlignment="1">
      <alignment horizontal="right" vertical="top" wrapText="1"/>
    </xf>
    <xf numFmtId="165" fontId="8" fillId="2" borderId="34" xfId="1" applyFont="1" applyFill="1" applyBorder="1" applyAlignment="1">
      <alignment horizontal="right" vertical="top" wrapText="1"/>
    </xf>
    <xf numFmtId="165" fontId="7" fillId="2" borderId="35" xfId="1" applyFont="1" applyFill="1" applyBorder="1" applyAlignment="1">
      <alignment horizontal="right" vertical="top" wrapText="1"/>
    </xf>
    <xf numFmtId="165" fontId="7" fillId="2" borderId="36" xfId="1" applyFont="1" applyFill="1" applyBorder="1" applyAlignment="1">
      <alignment horizontal="right" vertical="top" wrapText="1"/>
    </xf>
    <xf numFmtId="165" fontId="8" fillId="2" borderId="37" xfId="1" applyFont="1" applyFill="1" applyBorder="1" applyAlignment="1">
      <alignment horizontal="right" vertical="top" wrapText="1"/>
    </xf>
    <xf numFmtId="165" fontId="8" fillId="2" borderId="38" xfId="1" applyFont="1" applyFill="1" applyBorder="1" applyAlignment="1">
      <alignment vertical="top"/>
    </xf>
    <xf numFmtId="165" fontId="7" fillId="2" borderId="34" xfId="1" applyFont="1" applyFill="1" applyBorder="1" applyAlignment="1">
      <alignment vertical="top" wrapText="1"/>
    </xf>
    <xf numFmtId="165" fontId="7" fillId="2" borderId="34" xfId="1" applyFont="1" applyFill="1" applyBorder="1" applyAlignment="1">
      <alignment vertical="top"/>
    </xf>
    <xf numFmtId="165" fontId="7" fillId="2" borderId="37" xfId="1" applyFont="1" applyFill="1" applyBorder="1" applyAlignment="1">
      <alignment horizontal="right" vertical="center" wrapText="1"/>
    </xf>
    <xf numFmtId="165" fontId="7" fillId="2" borderId="39" xfId="1" applyFont="1" applyFill="1" applyBorder="1" applyAlignment="1">
      <alignment vertical="top"/>
    </xf>
    <xf numFmtId="0" fontId="7" fillId="2" borderId="40" xfId="4" applyFont="1" applyFill="1" applyBorder="1" applyAlignment="1">
      <alignment vertical="center"/>
    </xf>
    <xf numFmtId="0" fontId="7" fillId="2" borderId="41" xfId="4" applyFont="1" applyFill="1" applyBorder="1" applyAlignment="1">
      <alignment vertical="center"/>
    </xf>
    <xf numFmtId="0" fontId="7" fillId="2" borderId="41" xfId="4" applyFont="1" applyFill="1" applyBorder="1" applyAlignment="1">
      <alignment vertical="center" wrapText="1"/>
    </xf>
    <xf numFmtId="165" fontId="7" fillId="2" borderId="42" xfId="1" applyFont="1" applyFill="1" applyBorder="1" applyAlignment="1">
      <alignment horizontal="right" vertical="center" wrapText="1"/>
    </xf>
    <xf numFmtId="0" fontId="7" fillId="2" borderId="43" xfId="4" applyFont="1" applyFill="1" applyBorder="1" applyAlignment="1">
      <alignment vertical="top" wrapText="1"/>
    </xf>
    <xf numFmtId="0" fontId="7" fillId="2" borderId="44" xfId="4" applyFont="1" applyFill="1" applyBorder="1" applyAlignment="1">
      <alignment vertical="top" wrapText="1"/>
    </xf>
    <xf numFmtId="0" fontId="8" fillId="2" borderId="44" xfId="4" applyFont="1" applyFill="1" applyBorder="1" applyAlignment="1">
      <alignment vertical="top" wrapText="1"/>
    </xf>
    <xf numFmtId="165" fontId="7" fillId="2" borderId="45" xfId="1" applyFont="1" applyFill="1" applyBorder="1" applyAlignment="1">
      <alignment horizontal="right" vertical="top" wrapText="1"/>
    </xf>
    <xf numFmtId="0" fontId="7" fillId="2" borderId="46" xfId="4" applyFont="1" applyFill="1" applyBorder="1" applyAlignment="1">
      <alignment vertical="top" wrapText="1"/>
    </xf>
    <xf numFmtId="0" fontId="7" fillId="2" borderId="47" xfId="4" applyFont="1" applyFill="1" applyBorder="1" applyAlignment="1">
      <alignment vertical="top" wrapText="1"/>
    </xf>
    <xf numFmtId="0" fontId="8" fillId="2" borderId="47" xfId="4" applyFont="1" applyFill="1" applyBorder="1" applyAlignment="1">
      <alignment vertical="top" wrapText="1"/>
    </xf>
    <xf numFmtId="165" fontId="7" fillId="2" borderId="48" xfId="1" applyFont="1" applyFill="1" applyBorder="1" applyAlignment="1">
      <alignment horizontal="right" vertical="top" wrapText="1"/>
    </xf>
    <xf numFmtId="165" fontId="7" fillId="2" borderId="0" xfId="1" applyFont="1" applyFill="1" applyAlignment="1">
      <alignment horizontal="center" vertical="center"/>
    </xf>
  </cellXfs>
  <cellStyles count="9">
    <cellStyle name="Comma" xfId="1" builtinId="3"/>
    <cellStyle name="Comma [0]" xfId="2" builtinId="6"/>
    <cellStyle name="Comma [0] 3 2" xfId="7"/>
    <cellStyle name="Comma [0] 4" xfId="5"/>
    <cellStyle name="Comma 2" xfId="3"/>
    <cellStyle name="Normal" xfId="0" builtinId="0"/>
    <cellStyle name="Normal 10" xfId="6"/>
    <cellStyle name="Normal 2" xfId="4"/>
    <cellStyle name="Normal 2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254125</xdr:colOff>
      <xdr:row>0</xdr:row>
      <xdr:rowOff>42332</xdr:rowOff>
    </xdr:from>
    <xdr:to>
      <xdr:col>4</xdr:col>
      <xdr:colOff>535517</xdr:colOff>
      <xdr:row>3</xdr:row>
      <xdr:rowOff>110065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4095A6-19F5-4EF8-98D8-117B630FE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625" y="42332"/>
          <a:ext cx="433792" cy="639233"/>
        </a:xfrm>
        <a:prstGeom prst="rect">
          <a:avLst/>
        </a:prstGeom>
      </xdr:spPr>
    </xdr:pic>
    <xdr:clientData/>
  </xdr:twoCellAnchor>
  <xdr:twoCellAnchor editAs="oneCell">
    <xdr:from>
      <xdr:col>4</xdr:col>
      <xdr:colOff>254125</xdr:colOff>
      <xdr:row>0</xdr:row>
      <xdr:rowOff>42332</xdr:rowOff>
    </xdr:from>
    <xdr:to>
      <xdr:col>4</xdr:col>
      <xdr:colOff>535517</xdr:colOff>
      <xdr:row>3</xdr:row>
      <xdr:rowOff>110065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2742542-9BFE-47B5-BCCB-021BF88DD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625" y="42332"/>
          <a:ext cx="433792" cy="639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2" name="Picture 1" descr="Logo Ciamis">
          <a:extLst>
            <a:ext uri="{FF2B5EF4-FFF2-40B4-BE49-F238E27FC236}">
              <a16:creationId xmlns:a16="http://schemas.microsoft.com/office/drawing/2014/main" xmlns="" id="{206E6177-E504-4D85-981C-B746D2AE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3" name="Picture 4" descr="KAB">
          <a:extLst>
            <a:ext uri="{FF2B5EF4-FFF2-40B4-BE49-F238E27FC236}">
              <a16:creationId xmlns:a16="http://schemas.microsoft.com/office/drawing/2014/main" xmlns="" id="{7C800C7D-5592-48FA-8311-6E296AF63BD9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4" name="Picture 3" descr="Logo Ciamis">
          <a:extLst>
            <a:ext uri="{FF2B5EF4-FFF2-40B4-BE49-F238E27FC236}">
              <a16:creationId xmlns:a16="http://schemas.microsoft.com/office/drawing/2014/main" xmlns="" id="{7D7D74C1-B3E5-46C7-9A9E-E247FB7D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5" name="Picture 4" descr="KAB">
          <a:extLst>
            <a:ext uri="{FF2B5EF4-FFF2-40B4-BE49-F238E27FC236}">
              <a16:creationId xmlns:a16="http://schemas.microsoft.com/office/drawing/2014/main" xmlns="" id="{320922AC-3FCE-4899-9634-7F24E85C11ED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6" name="Picture 5" descr="Logo Ciamis">
          <a:extLst>
            <a:ext uri="{FF2B5EF4-FFF2-40B4-BE49-F238E27FC236}">
              <a16:creationId xmlns:a16="http://schemas.microsoft.com/office/drawing/2014/main" xmlns="" id="{1B0AC30A-9013-4002-9BBB-F4DE966D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7" name="Picture 4" descr="KAB">
          <a:extLst>
            <a:ext uri="{FF2B5EF4-FFF2-40B4-BE49-F238E27FC236}">
              <a16:creationId xmlns:a16="http://schemas.microsoft.com/office/drawing/2014/main" xmlns="" id="{32242C5A-61A7-4154-853B-1D7A3EB73555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8" name="Picture 7" descr="Logo Ciamis">
          <a:extLst>
            <a:ext uri="{FF2B5EF4-FFF2-40B4-BE49-F238E27FC236}">
              <a16:creationId xmlns:a16="http://schemas.microsoft.com/office/drawing/2014/main" xmlns="" id="{39401160-8CFA-4478-9AEB-A3CAA6F6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9" name="Picture 4" descr="KAB">
          <a:extLst>
            <a:ext uri="{FF2B5EF4-FFF2-40B4-BE49-F238E27FC236}">
              <a16:creationId xmlns:a16="http://schemas.microsoft.com/office/drawing/2014/main" xmlns="" id="{1812511B-BFAC-4E5F-8D01-0D7C0CBB8205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10" name="Picture 9" descr="Logo Ciamis">
          <a:extLst>
            <a:ext uri="{FF2B5EF4-FFF2-40B4-BE49-F238E27FC236}">
              <a16:creationId xmlns:a16="http://schemas.microsoft.com/office/drawing/2014/main" xmlns="" id="{6EEA7788-40AF-4CE4-BAE9-CC590A33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11" name="Picture 10" descr="KAB">
          <a:extLst>
            <a:ext uri="{FF2B5EF4-FFF2-40B4-BE49-F238E27FC236}">
              <a16:creationId xmlns:a16="http://schemas.microsoft.com/office/drawing/2014/main" xmlns="" id="{E22ABF29-62C6-4F9B-96D8-67C9CE885AF4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12" name="Picture 11" descr="Logo Ciamis">
          <a:extLst>
            <a:ext uri="{FF2B5EF4-FFF2-40B4-BE49-F238E27FC236}">
              <a16:creationId xmlns:a16="http://schemas.microsoft.com/office/drawing/2014/main" xmlns="" id="{7C5E3CF4-41F0-44FE-8014-C5E7EC01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13" name="Picture 4" descr="KAB">
          <a:extLst>
            <a:ext uri="{FF2B5EF4-FFF2-40B4-BE49-F238E27FC236}">
              <a16:creationId xmlns:a16="http://schemas.microsoft.com/office/drawing/2014/main" xmlns="" id="{C32F6783-FFFD-4134-B7ED-2DD51B45924E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14" name="Picture 13" descr="Logo Ciamis">
          <a:extLst>
            <a:ext uri="{FF2B5EF4-FFF2-40B4-BE49-F238E27FC236}">
              <a16:creationId xmlns:a16="http://schemas.microsoft.com/office/drawing/2014/main" xmlns="" id="{87A8C6F7-7984-43BE-9C61-9F9BCD0F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15" name="Picture 4" descr="KAB">
          <a:extLst>
            <a:ext uri="{FF2B5EF4-FFF2-40B4-BE49-F238E27FC236}">
              <a16:creationId xmlns:a16="http://schemas.microsoft.com/office/drawing/2014/main" xmlns="" id="{85F98F36-80BF-43A9-9E8E-AC330216EEEC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16" name="Picture 15" descr="Logo Ciamis">
          <a:extLst>
            <a:ext uri="{FF2B5EF4-FFF2-40B4-BE49-F238E27FC236}">
              <a16:creationId xmlns:a16="http://schemas.microsoft.com/office/drawing/2014/main" xmlns="" id="{821B5A27-3570-4BA9-9EED-150BA4DEE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17" name="Picture 16" descr="KAB">
          <a:extLst>
            <a:ext uri="{FF2B5EF4-FFF2-40B4-BE49-F238E27FC236}">
              <a16:creationId xmlns:a16="http://schemas.microsoft.com/office/drawing/2014/main" xmlns="" id="{CD625958-B75D-4D34-BD9A-E110163F1114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18" name="Picture 17" descr="Logo Ciamis">
          <a:extLst>
            <a:ext uri="{FF2B5EF4-FFF2-40B4-BE49-F238E27FC236}">
              <a16:creationId xmlns:a16="http://schemas.microsoft.com/office/drawing/2014/main" xmlns="" id="{43D6FCBD-1108-4CDD-9D9F-F2A68D74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19" name="Picture 4" descr="KAB">
          <a:extLst>
            <a:ext uri="{FF2B5EF4-FFF2-40B4-BE49-F238E27FC236}">
              <a16:creationId xmlns:a16="http://schemas.microsoft.com/office/drawing/2014/main" xmlns="" id="{E5178CBC-6E03-4116-91B6-35B0364BF763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20" name="Picture 19" descr="Logo Ciamis">
          <a:extLst>
            <a:ext uri="{FF2B5EF4-FFF2-40B4-BE49-F238E27FC236}">
              <a16:creationId xmlns:a16="http://schemas.microsoft.com/office/drawing/2014/main" xmlns="" id="{FA32F1A2-68A6-4239-978B-B967DDE9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21" name="Picture 4" descr="KAB">
          <a:extLst>
            <a:ext uri="{FF2B5EF4-FFF2-40B4-BE49-F238E27FC236}">
              <a16:creationId xmlns:a16="http://schemas.microsoft.com/office/drawing/2014/main" xmlns="" id="{5C11A3B5-B6A8-4FB0-89AB-7BCFFB3BA0D5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22" name="Picture 21" descr="Logo Ciamis">
          <a:extLst>
            <a:ext uri="{FF2B5EF4-FFF2-40B4-BE49-F238E27FC236}">
              <a16:creationId xmlns:a16="http://schemas.microsoft.com/office/drawing/2014/main" xmlns="" id="{19DA0828-4DF4-42C0-B53C-AD2AF389C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23" name="Picture 22" descr="KAB">
          <a:extLst>
            <a:ext uri="{FF2B5EF4-FFF2-40B4-BE49-F238E27FC236}">
              <a16:creationId xmlns:a16="http://schemas.microsoft.com/office/drawing/2014/main" xmlns="" id="{91228BBD-9BB9-4613-BE63-D16C22535461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24" name="Picture 23" descr="Logo Ciamis">
          <a:extLst>
            <a:ext uri="{FF2B5EF4-FFF2-40B4-BE49-F238E27FC236}">
              <a16:creationId xmlns:a16="http://schemas.microsoft.com/office/drawing/2014/main" xmlns="" id="{23427F55-607B-4D69-AAA2-B29A9A6C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25" name="Picture 4" descr="KAB">
          <a:extLst>
            <a:ext uri="{FF2B5EF4-FFF2-40B4-BE49-F238E27FC236}">
              <a16:creationId xmlns:a16="http://schemas.microsoft.com/office/drawing/2014/main" xmlns="" id="{3F641EDC-8CBD-4F83-A0A0-8D5F067F278C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26" name="Picture 25" descr="Logo Ciamis">
          <a:extLst>
            <a:ext uri="{FF2B5EF4-FFF2-40B4-BE49-F238E27FC236}">
              <a16:creationId xmlns:a16="http://schemas.microsoft.com/office/drawing/2014/main" xmlns="" id="{D07A5C72-8F6A-4066-8AF6-938C9994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27" name="Picture 4" descr="KAB">
          <a:extLst>
            <a:ext uri="{FF2B5EF4-FFF2-40B4-BE49-F238E27FC236}">
              <a16:creationId xmlns:a16="http://schemas.microsoft.com/office/drawing/2014/main" xmlns="" id="{621FC56F-4241-46B3-A1E5-6D7AF881680B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28" name="Picture 27" descr="Logo Ciamis">
          <a:extLst>
            <a:ext uri="{FF2B5EF4-FFF2-40B4-BE49-F238E27FC236}">
              <a16:creationId xmlns:a16="http://schemas.microsoft.com/office/drawing/2014/main" xmlns="" id="{2DBAF7A1-6CDF-4E74-A2F3-148407FD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29" name="Picture 28" descr="KAB">
          <a:extLst>
            <a:ext uri="{FF2B5EF4-FFF2-40B4-BE49-F238E27FC236}">
              <a16:creationId xmlns:a16="http://schemas.microsoft.com/office/drawing/2014/main" xmlns="" id="{9A40AD0D-0DCE-4953-A5E1-EEAC0B810071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30" name="Picture 29" descr="Logo Ciamis">
          <a:extLst>
            <a:ext uri="{FF2B5EF4-FFF2-40B4-BE49-F238E27FC236}">
              <a16:creationId xmlns:a16="http://schemas.microsoft.com/office/drawing/2014/main" xmlns="" id="{915A24FC-1BD0-4553-83E3-9FFDA055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31" name="Picture 4" descr="KAB">
          <a:extLst>
            <a:ext uri="{FF2B5EF4-FFF2-40B4-BE49-F238E27FC236}">
              <a16:creationId xmlns:a16="http://schemas.microsoft.com/office/drawing/2014/main" xmlns="" id="{9BD3C39C-9D06-4845-8280-B43BEF91C58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32" name="Picture 31" descr="Logo Ciamis">
          <a:extLst>
            <a:ext uri="{FF2B5EF4-FFF2-40B4-BE49-F238E27FC236}">
              <a16:creationId xmlns:a16="http://schemas.microsoft.com/office/drawing/2014/main" xmlns="" id="{C908F74F-3541-46FD-8A03-1EF3C2C3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33" name="Picture 4" descr="KAB">
          <a:extLst>
            <a:ext uri="{FF2B5EF4-FFF2-40B4-BE49-F238E27FC236}">
              <a16:creationId xmlns:a16="http://schemas.microsoft.com/office/drawing/2014/main" xmlns="" id="{6B3DEA4D-0985-4813-ACBA-58CC60DA13B9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34" name="Picture 33" descr="Logo Ciamis">
          <a:extLst>
            <a:ext uri="{FF2B5EF4-FFF2-40B4-BE49-F238E27FC236}">
              <a16:creationId xmlns:a16="http://schemas.microsoft.com/office/drawing/2014/main" xmlns="" id="{FA1152EA-DCD1-4D05-8E36-F49637FE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35" name="Picture 34" descr="KAB">
          <a:extLst>
            <a:ext uri="{FF2B5EF4-FFF2-40B4-BE49-F238E27FC236}">
              <a16:creationId xmlns:a16="http://schemas.microsoft.com/office/drawing/2014/main" xmlns="" id="{F0F17F5F-70C2-47C9-9041-A1DB9F31CFE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36" name="Picture 35" descr="Logo Ciamis">
          <a:extLst>
            <a:ext uri="{FF2B5EF4-FFF2-40B4-BE49-F238E27FC236}">
              <a16:creationId xmlns:a16="http://schemas.microsoft.com/office/drawing/2014/main" xmlns="" id="{B2105807-92C2-4D45-8D35-91D22B59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37" name="Picture 4" descr="KAB">
          <a:extLst>
            <a:ext uri="{FF2B5EF4-FFF2-40B4-BE49-F238E27FC236}">
              <a16:creationId xmlns:a16="http://schemas.microsoft.com/office/drawing/2014/main" xmlns="" id="{86A027AA-E9B5-4D87-928D-207D1A6C3881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38" name="Picture 37" descr="Logo Ciamis">
          <a:extLst>
            <a:ext uri="{FF2B5EF4-FFF2-40B4-BE49-F238E27FC236}">
              <a16:creationId xmlns:a16="http://schemas.microsoft.com/office/drawing/2014/main" xmlns="" id="{F395A7B5-1014-403F-AC8F-AFD8352E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39" name="Picture 38" descr="KAB">
          <a:extLst>
            <a:ext uri="{FF2B5EF4-FFF2-40B4-BE49-F238E27FC236}">
              <a16:creationId xmlns:a16="http://schemas.microsoft.com/office/drawing/2014/main" xmlns="" id="{0339BFFC-A5D8-41E2-BD0E-2DF85AE69B5F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40" name="Picture 39" descr="Logo Ciamis">
          <a:extLst>
            <a:ext uri="{FF2B5EF4-FFF2-40B4-BE49-F238E27FC236}">
              <a16:creationId xmlns:a16="http://schemas.microsoft.com/office/drawing/2014/main" xmlns="" id="{49A5D487-E701-4BE6-A96F-7A4CFACA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41" name="Picture 4" descr="KAB">
          <a:extLst>
            <a:ext uri="{FF2B5EF4-FFF2-40B4-BE49-F238E27FC236}">
              <a16:creationId xmlns:a16="http://schemas.microsoft.com/office/drawing/2014/main" xmlns="" id="{B66958BF-A3D5-4296-A18F-8A34587BDCA3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42" name="Picture 41" descr="Logo Ciamis">
          <a:extLst>
            <a:ext uri="{FF2B5EF4-FFF2-40B4-BE49-F238E27FC236}">
              <a16:creationId xmlns:a16="http://schemas.microsoft.com/office/drawing/2014/main" xmlns="" id="{990140A8-CE65-44F0-9485-B9878BAC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43" name="Picture 4" descr="KAB">
          <a:extLst>
            <a:ext uri="{FF2B5EF4-FFF2-40B4-BE49-F238E27FC236}">
              <a16:creationId xmlns:a16="http://schemas.microsoft.com/office/drawing/2014/main" xmlns="" id="{4325AC3B-7C68-4F8B-B0B2-D93D590073A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44" name="Picture 43" descr="Logo Ciamis">
          <a:extLst>
            <a:ext uri="{FF2B5EF4-FFF2-40B4-BE49-F238E27FC236}">
              <a16:creationId xmlns:a16="http://schemas.microsoft.com/office/drawing/2014/main" xmlns="" id="{091B5946-72F8-4AC4-84B1-CC4A7AFE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45" name="Picture 44" descr="KAB">
          <a:extLst>
            <a:ext uri="{FF2B5EF4-FFF2-40B4-BE49-F238E27FC236}">
              <a16:creationId xmlns:a16="http://schemas.microsoft.com/office/drawing/2014/main" xmlns="" id="{C7BAFE0C-3BD4-41B3-99D7-D1A66C07653C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46" name="Picture 45" descr="Logo Ciamis">
          <a:extLst>
            <a:ext uri="{FF2B5EF4-FFF2-40B4-BE49-F238E27FC236}">
              <a16:creationId xmlns:a16="http://schemas.microsoft.com/office/drawing/2014/main" xmlns="" id="{68497D28-AF77-42BE-BAD8-3374EAF7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47" name="Picture 4" descr="KAB">
          <a:extLst>
            <a:ext uri="{FF2B5EF4-FFF2-40B4-BE49-F238E27FC236}">
              <a16:creationId xmlns:a16="http://schemas.microsoft.com/office/drawing/2014/main" xmlns="" id="{3918EA37-E242-487A-9036-F6D91CE07E1B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48" name="Picture 47" descr="Logo Ciamis">
          <a:extLst>
            <a:ext uri="{FF2B5EF4-FFF2-40B4-BE49-F238E27FC236}">
              <a16:creationId xmlns:a16="http://schemas.microsoft.com/office/drawing/2014/main" xmlns="" id="{6FDECC98-B193-44F6-A2A4-53EC670E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49" name="Picture 4" descr="KAB">
          <a:extLst>
            <a:ext uri="{FF2B5EF4-FFF2-40B4-BE49-F238E27FC236}">
              <a16:creationId xmlns:a16="http://schemas.microsoft.com/office/drawing/2014/main" xmlns="" id="{AB806A65-1AC7-4182-949D-D6252412D661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50" name="Picture 49" descr="Logo Ciamis">
          <a:extLst>
            <a:ext uri="{FF2B5EF4-FFF2-40B4-BE49-F238E27FC236}">
              <a16:creationId xmlns:a16="http://schemas.microsoft.com/office/drawing/2014/main" xmlns="" id="{C7D78C93-4A27-4AAE-BB70-BDD82854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51" name="Picture 50" descr="KAB">
          <a:extLst>
            <a:ext uri="{FF2B5EF4-FFF2-40B4-BE49-F238E27FC236}">
              <a16:creationId xmlns:a16="http://schemas.microsoft.com/office/drawing/2014/main" xmlns="" id="{0211BAE3-3590-4D0C-9F8C-F2F8A820678D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3438525</xdr:colOff>
      <xdr:row>0</xdr:row>
      <xdr:rowOff>0</xdr:rowOff>
    </xdr:from>
    <xdr:to>
      <xdr:col>1</xdr:col>
      <xdr:colOff>3876675</xdr:colOff>
      <xdr:row>1</xdr:row>
      <xdr:rowOff>95250</xdr:rowOff>
    </xdr:to>
    <xdr:pic>
      <xdr:nvPicPr>
        <xdr:cNvPr id="52" name="Picture 51" descr="Logo Ciamis">
          <a:extLst>
            <a:ext uri="{FF2B5EF4-FFF2-40B4-BE49-F238E27FC236}">
              <a16:creationId xmlns:a16="http://schemas.microsoft.com/office/drawing/2014/main" xmlns="" id="{363683F6-D9E7-4B40-9212-D84C822A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3095625</xdr:colOff>
      <xdr:row>0</xdr:row>
      <xdr:rowOff>0</xdr:rowOff>
    </xdr:from>
    <xdr:to>
      <xdr:col>1</xdr:col>
      <xdr:colOff>3486150</xdr:colOff>
      <xdr:row>1</xdr:row>
      <xdr:rowOff>28575</xdr:rowOff>
    </xdr:to>
    <xdr:pic>
      <xdr:nvPicPr>
        <xdr:cNvPr id="53" name="Picture 4" descr="KAB">
          <a:extLst>
            <a:ext uri="{FF2B5EF4-FFF2-40B4-BE49-F238E27FC236}">
              <a16:creationId xmlns:a16="http://schemas.microsoft.com/office/drawing/2014/main" xmlns="" id="{96C8A080-96B3-4B94-8C78-88EDD8AAA326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5328760</xdr:colOff>
      <xdr:row>0</xdr:row>
      <xdr:rowOff>136072</xdr:rowOff>
    </xdr:from>
    <xdr:to>
      <xdr:col>2</xdr:col>
      <xdr:colOff>5755822</xdr:colOff>
      <xdr:row>4</xdr:row>
      <xdr:rowOff>35378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C4B9C4B-3938-4B03-B8A9-3D13D37AF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331" y="136072"/>
          <a:ext cx="427062" cy="715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KPD%20KOLUT%202006%20NET%20BUANGET\BUKU%201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Work\HAPSEM%20I%20KENDARI%202007\2_LHP%20Kendari%20Semester%20I%202007\1_LKPD\05_LHP%20LKPD%20Kolaka%20Utara\Buku%201\LRA%20Keuangan%20Audi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dy\d\Kronologis%20Q%20DPPA%202008BR\Asli%20Kronologis%20DPPA%202008\Materi%20SPPN%20dan%20Anggaran%20Daerah%20Berbasis%20Prestasi%20Kerja\Materi%20SPPN%20dan%20Anggaran%20Daerah%20Berbasis%20Prestasi%20Kerja\SESI%206.%20LATIHAN%20KASU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RA%20Kolut%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y%20Documents\Materi%20SPPN%20dan%20Anggaran%20Daerah%20Berbasis%20Prestasi%20Kerja\Materi%20SPPN%20dan%20Anggaran%20Daerah%20Berbasis%20Prestasi%20Kerja\SESI%206.%20LATIHAN%20KASU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olaka%20Utara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4">
          <cell r="J4" t="str">
            <v>BAGIAN EKONOMI PEMBANGUNAN</v>
          </cell>
        </row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  <sheetName val="12"/>
      <sheetName val="Bant _ Tdk Trsangka"/>
      <sheetName val="Pembiayaan"/>
      <sheetName val="Rekap Belanja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  <sheetName val="List Kode Asset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141"/>
  <sheetViews>
    <sheetView view="pageBreakPreview" zoomScale="115" zoomScaleNormal="115" zoomScaleSheetLayoutView="115" workbookViewId="0">
      <pane xSplit="5" ySplit="5" topLeftCell="F126" activePane="bottomRight" state="frozen"/>
      <selection pane="topRight" activeCell="E1" sqref="E1"/>
      <selection pane="bottomLeft" activeCell="A3" sqref="A3"/>
      <selection pane="bottomRight" activeCell="I144" sqref="I144"/>
    </sheetView>
  </sheetViews>
  <sheetFormatPr defaultColWidth="17" defaultRowHeight="12.75" x14ac:dyDescent="0.25"/>
  <cols>
    <col min="1" max="1" width="9" style="2" customWidth="1"/>
    <col min="2" max="2" width="0.7109375" style="2" hidden="1" customWidth="1"/>
    <col min="3" max="3" width="50.85546875" style="2" customWidth="1"/>
    <col min="4" max="4" width="27.140625" style="3" customWidth="1"/>
    <col min="5" max="16384" width="17" style="3"/>
  </cols>
  <sheetData>
    <row r="1" spans="1:4" x14ac:dyDescent="0.25">
      <c r="A1" s="250" t="s">
        <v>454</v>
      </c>
      <c r="B1" s="250"/>
      <c r="C1" s="250"/>
      <c r="D1" s="250"/>
    </row>
    <row r="2" spans="1:4" x14ac:dyDescent="0.25">
      <c r="A2" s="250" t="s">
        <v>941</v>
      </c>
      <c r="B2" s="250"/>
      <c r="C2" s="250"/>
      <c r="D2" s="250"/>
    </row>
    <row r="3" spans="1:4" x14ac:dyDescent="0.25">
      <c r="A3" s="250" t="s">
        <v>942</v>
      </c>
      <c r="B3" s="250"/>
      <c r="C3" s="250"/>
      <c r="D3" s="250"/>
    </row>
    <row r="4" spans="1:4" x14ac:dyDescent="0.25">
      <c r="A4" s="251"/>
      <c r="B4" s="251"/>
      <c r="C4" s="251"/>
      <c r="D4" s="251"/>
    </row>
    <row r="5" spans="1:4" ht="13.5" thickBot="1" x14ac:dyDescent="0.3"/>
    <row r="6" spans="1:4" x14ac:dyDescent="0.25">
      <c r="A6" s="217" t="s">
        <v>164</v>
      </c>
      <c r="B6" s="218"/>
      <c r="C6" s="218" t="s">
        <v>1</v>
      </c>
      <c r="D6" s="252" t="s">
        <v>943</v>
      </c>
    </row>
    <row r="7" spans="1:4" x14ac:dyDescent="0.25">
      <c r="A7" s="219" t="s">
        <v>165</v>
      </c>
      <c r="B7" s="220"/>
      <c r="C7" s="221" t="s">
        <v>166</v>
      </c>
      <c r="D7" s="253"/>
    </row>
    <row r="8" spans="1:4" x14ac:dyDescent="0.25">
      <c r="A8" s="222" t="s">
        <v>167</v>
      </c>
      <c r="B8" s="223"/>
      <c r="C8" s="224" t="s">
        <v>168</v>
      </c>
      <c r="D8" s="254"/>
    </row>
    <row r="9" spans="1:4" x14ac:dyDescent="0.25">
      <c r="A9" s="225" t="s">
        <v>307</v>
      </c>
      <c r="B9" s="226"/>
      <c r="C9" s="226" t="s">
        <v>308</v>
      </c>
      <c r="D9" s="255">
        <v>0</v>
      </c>
    </row>
    <row r="10" spans="1:4" x14ac:dyDescent="0.25">
      <c r="A10" s="225"/>
      <c r="B10" s="226"/>
      <c r="C10" s="226" t="s">
        <v>169</v>
      </c>
      <c r="D10" s="255"/>
    </row>
    <row r="11" spans="1:4" x14ac:dyDescent="0.25">
      <c r="A11" s="225"/>
      <c r="B11" s="226"/>
      <c r="C11" s="226" t="s">
        <v>170</v>
      </c>
      <c r="D11" s="255"/>
    </row>
    <row r="12" spans="1:4" x14ac:dyDescent="0.25">
      <c r="A12" s="225"/>
      <c r="B12" s="226"/>
      <c r="C12" s="226"/>
      <c r="D12" s="255">
        <v>0</v>
      </c>
    </row>
    <row r="13" spans="1:4" x14ac:dyDescent="0.25">
      <c r="A13" s="225" t="s">
        <v>309</v>
      </c>
      <c r="B13" s="226"/>
      <c r="C13" s="226" t="s">
        <v>310</v>
      </c>
      <c r="D13" s="255" t="s">
        <v>924</v>
      </c>
    </row>
    <row r="14" spans="1:4" x14ac:dyDescent="0.25">
      <c r="A14" s="225"/>
      <c r="B14" s="226"/>
      <c r="C14" s="226" t="s">
        <v>169</v>
      </c>
      <c r="D14" s="255"/>
    </row>
    <row r="15" spans="1:4" x14ac:dyDescent="0.25">
      <c r="A15" s="225"/>
      <c r="B15" s="226"/>
      <c r="C15" s="226" t="s">
        <v>170</v>
      </c>
      <c r="D15" s="255"/>
    </row>
    <row r="16" spans="1:4" ht="25.5" x14ac:dyDescent="0.25">
      <c r="A16" s="225" t="s">
        <v>311</v>
      </c>
      <c r="B16" s="226"/>
      <c r="C16" s="227" t="s">
        <v>312</v>
      </c>
      <c r="D16" s="255">
        <v>4187066043</v>
      </c>
    </row>
    <row r="17" spans="1:4" x14ac:dyDescent="0.25">
      <c r="A17" s="225"/>
      <c r="B17" s="226"/>
      <c r="C17" s="227" t="s">
        <v>313</v>
      </c>
      <c r="D17" s="255">
        <v>-4187066043</v>
      </c>
    </row>
    <row r="18" spans="1:4" x14ac:dyDescent="0.25">
      <c r="A18" s="225"/>
      <c r="B18" s="226"/>
      <c r="C18" s="227" t="s">
        <v>314</v>
      </c>
      <c r="D18" s="255">
        <v>620220051</v>
      </c>
    </row>
    <row r="19" spans="1:4" x14ac:dyDescent="0.25">
      <c r="A19" s="225"/>
      <c r="B19" s="226"/>
      <c r="C19" s="227" t="s">
        <v>315</v>
      </c>
      <c r="D19" s="255">
        <v>-404260661</v>
      </c>
    </row>
    <row r="20" spans="1:4" x14ac:dyDescent="0.25">
      <c r="A20" s="225" t="s">
        <v>171</v>
      </c>
      <c r="B20" s="226"/>
      <c r="C20" s="226" t="s">
        <v>172</v>
      </c>
      <c r="D20" s="255">
        <v>9806278361</v>
      </c>
    </row>
    <row r="21" spans="1:4" x14ac:dyDescent="0.25">
      <c r="A21" s="228"/>
      <c r="B21" s="229"/>
      <c r="C21" s="229"/>
      <c r="D21" s="255"/>
    </row>
    <row r="22" spans="1:4" x14ac:dyDescent="0.25">
      <c r="A22" s="228"/>
      <c r="B22" s="229"/>
      <c r="C22" s="229" t="s">
        <v>173</v>
      </c>
      <c r="D22" s="255">
        <v>0</v>
      </c>
    </row>
    <row r="23" spans="1:4" x14ac:dyDescent="0.25">
      <c r="A23" s="228"/>
      <c r="B23" s="229"/>
      <c r="C23" s="229"/>
      <c r="D23" s="255"/>
    </row>
    <row r="24" spans="1:4" x14ac:dyDescent="0.25">
      <c r="A24" s="228"/>
      <c r="B24" s="229"/>
      <c r="C24" s="229" t="s">
        <v>170</v>
      </c>
      <c r="D24" s="255">
        <v>6851947387</v>
      </c>
    </row>
    <row r="25" spans="1:4" x14ac:dyDescent="0.25">
      <c r="A25" s="228"/>
      <c r="B25" s="229"/>
      <c r="C25" s="229" t="s">
        <v>169</v>
      </c>
      <c r="D25" s="255">
        <v>-6194752602.46</v>
      </c>
    </row>
    <row r="26" spans="1:4" ht="25.5" x14ac:dyDescent="0.25">
      <c r="A26" s="222"/>
      <c r="B26" s="223"/>
      <c r="C26" s="224" t="s">
        <v>174</v>
      </c>
      <c r="D26" s="256">
        <v>10679432535.540001</v>
      </c>
    </row>
    <row r="27" spans="1:4" x14ac:dyDescent="0.25">
      <c r="A27" s="222" t="s">
        <v>175</v>
      </c>
      <c r="B27" s="223"/>
      <c r="C27" s="223" t="s">
        <v>176</v>
      </c>
      <c r="D27" s="256">
        <v>2226488326375</v>
      </c>
    </row>
    <row r="28" spans="1:4" x14ac:dyDescent="0.25">
      <c r="A28" s="225" t="s">
        <v>177</v>
      </c>
      <c r="B28" s="226"/>
      <c r="C28" s="227" t="s">
        <v>178</v>
      </c>
      <c r="D28" s="255"/>
    </row>
    <row r="29" spans="1:4" x14ac:dyDescent="0.25">
      <c r="A29" s="225"/>
      <c r="B29" s="226"/>
      <c r="C29" s="227" t="s">
        <v>179</v>
      </c>
      <c r="D29" s="255">
        <v>63192017029</v>
      </c>
    </row>
    <row r="30" spans="1:4" x14ac:dyDescent="0.25">
      <c r="A30" s="225"/>
      <c r="B30" s="226"/>
      <c r="C30" s="227" t="s">
        <v>180</v>
      </c>
      <c r="D30" s="255"/>
    </row>
    <row r="31" spans="1:4" x14ac:dyDescent="0.25">
      <c r="A31" s="225"/>
      <c r="B31" s="226"/>
      <c r="C31" s="227" t="s">
        <v>181</v>
      </c>
      <c r="D31" s="255">
        <v>1154523040000</v>
      </c>
    </row>
    <row r="32" spans="1:4" x14ac:dyDescent="0.25">
      <c r="A32" s="225"/>
      <c r="B32" s="226"/>
      <c r="C32" s="227" t="s">
        <v>182</v>
      </c>
      <c r="D32" s="255">
        <v>462024294309</v>
      </c>
    </row>
    <row r="33" spans="1:4" x14ac:dyDescent="0.25">
      <c r="A33" s="225"/>
      <c r="B33" s="226"/>
      <c r="C33" s="226" t="s">
        <v>183</v>
      </c>
      <c r="D33" s="255"/>
    </row>
    <row r="34" spans="1:4" x14ac:dyDescent="0.25">
      <c r="A34" s="225"/>
      <c r="B34" s="226"/>
      <c r="C34" s="226" t="s">
        <v>184</v>
      </c>
      <c r="D34" s="255">
        <v>-7877113029</v>
      </c>
    </row>
    <row r="35" spans="1:4" ht="25.5" x14ac:dyDescent="0.25">
      <c r="A35" s="225" t="s">
        <v>185</v>
      </c>
      <c r="B35" s="226"/>
      <c r="C35" s="227" t="s">
        <v>186</v>
      </c>
      <c r="D35" s="255"/>
    </row>
    <row r="36" spans="1:4" x14ac:dyDescent="0.25">
      <c r="A36" s="225"/>
      <c r="B36" s="226"/>
      <c r="C36" s="226" t="s">
        <v>187</v>
      </c>
      <c r="D36" s="255">
        <v>25246589000</v>
      </c>
    </row>
    <row r="37" spans="1:4" x14ac:dyDescent="0.25">
      <c r="A37" s="225"/>
      <c r="B37" s="226"/>
      <c r="C37" s="226" t="s">
        <v>188</v>
      </c>
      <c r="D37" s="255">
        <v>0</v>
      </c>
    </row>
    <row r="38" spans="1:4" x14ac:dyDescent="0.25">
      <c r="A38" s="225"/>
      <c r="B38" s="226"/>
      <c r="C38" s="226" t="s">
        <v>189</v>
      </c>
      <c r="D38" s="255"/>
    </row>
    <row r="39" spans="1:4" ht="25.5" x14ac:dyDescent="0.25">
      <c r="A39" s="225" t="s">
        <v>190</v>
      </c>
      <c r="B39" s="226"/>
      <c r="C39" s="227" t="s">
        <v>191</v>
      </c>
      <c r="D39" s="255"/>
    </row>
    <row r="40" spans="1:4" x14ac:dyDescent="0.25">
      <c r="A40" s="225"/>
      <c r="B40" s="226"/>
      <c r="C40" s="227" t="s">
        <v>192</v>
      </c>
      <c r="D40" s="255">
        <v>155084193399</v>
      </c>
    </row>
    <row r="41" spans="1:4" x14ac:dyDescent="0.25">
      <c r="A41" s="225"/>
      <c r="B41" s="226"/>
      <c r="C41" s="226" t="s">
        <v>193</v>
      </c>
      <c r="D41" s="255">
        <v>382043346368</v>
      </c>
    </row>
    <row r="42" spans="1:4" x14ac:dyDescent="0.25">
      <c r="A42" s="225"/>
      <c r="B42" s="226"/>
      <c r="C42" s="226" t="s">
        <v>194</v>
      </c>
      <c r="D42" s="255"/>
    </row>
    <row r="43" spans="1:4" x14ac:dyDescent="0.25">
      <c r="A43" s="225"/>
      <c r="B43" s="226"/>
      <c r="C43" s="226" t="s">
        <v>169</v>
      </c>
      <c r="D43" s="255">
        <v>-7748040701</v>
      </c>
    </row>
    <row r="44" spans="1:4" ht="25.5" x14ac:dyDescent="0.25">
      <c r="A44" s="222" t="s">
        <v>195</v>
      </c>
      <c r="B44" s="223"/>
      <c r="C44" s="224" t="s">
        <v>196</v>
      </c>
      <c r="D44" s="256">
        <v>3515000000</v>
      </c>
    </row>
    <row r="45" spans="1:4" x14ac:dyDescent="0.25">
      <c r="A45" s="225" t="s">
        <v>197</v>
      </c>
      <c r="B45" s="226"/>
      <c r="C45" s="226" t="s">
        <v>198</v>
      </c>
      <c r="D45" s="255">
        <v>3923520000</v>
      </c>
    </row>
    <row r="46" spans="1:4" x14ac:dyDescent="0.25">
      <c r="A46" s="225"/>
      <c r="B46" s="226"/>
      <c r="C46" s="226" t="s">
        <v>199</v>
      </c>
      <c r="D46" s="255">
        <v>0</v>
      </c>
    </row>
    <row r="47" spans="1:4" x14ac:dyDescent="0.25">
      <c r="A47" s="225"/>
      <c r="B47" s="226"/>
      <c r="C47" s="226" t="s">
        <v>200</v>
      </c>
      <c r="D47" s="255"/>
    </row>
    <row r="48" spans="1:4" x14ac:dyDescent="0.25">
      <c r="A48" s="225"/>
      <c r="B48" s="226"/>
      <c r="C48" s="226" t="s">
        <v>201</v>
      </c>
      <c r="D48" s="255"/>
    </row>
    <row r="49" spans="1:4" x14ac:dyDescent="0.25">
      <c r="A49" s="225"/>
      <c r="B49" s="226"/>
      <c r="C49" s="226" t="s">
        <v>202</v>
      </c>
      <c r="D49" s="255"/>
    </row>
    <row r="50" spans="1:4" x14ac:dyDescent="0.25">
      <c r="A50" s="225" t="s">
        <v>203</v>
      </c>
      <c r="B50" s="226"/>
      <c r="C50" s="226" t="s">
        <v>204</v>
      </c>
      <c r="D50" s="255"/>
    </row>
    <row r="51" spans="1:4" x14ac:dyDescent="0.25">
      <c r="A51" s="225"/>
      <c r="B51" s="226"/>
      <c r="C51" s="226" t="s">
        <v>205</v>
      </c>
      <c r="D51" s="255">
        <v>-408520000</v>
      </c>
    </row>
    <row r="52" spans="1:4" x14ac:dyDescent="0.25">
      <c r="A52" s="225" t="s">
        <v>206</v>
      </c>
      <c r="B52" s="226"/>
      <c r="C52" s="226" t="s">
        <v>207</v>
      </c>
      <c r="D52" s="255"/>
    </row>
    <row r="53" spans="1:4" x14ac:dyDescent="0.25">
      <c r="A53" s="230" t="s">
        <v>208</v>
      </c>
      <c r="B53" s="231"/>
      <c r="C53" s="231" t="s">
        <v>188</v>
      </c>
      <c r="D53" s="257"/>
    </row>
    <row r="54" spans="1:4" x14ac:dyDescent="0.25">
      <c r="A54" s="222" t="s">
        <v>209</v>
      </c>
      <c r="B54" s="223"/>
      <c r="C54" s="224" t="s">
        <v>210</v>
      </c>
      <c r="D54" s="254">
        <v>0</v>
      </c>
    </row>
    <row r="55" spans="1:4" ht="25.5" x14ac:dyDescent="0.25">
      <c r="A55" s="225" t="s">
        <v>211</v>
      </c>
      <c r="B55" s="226"/>
      <c r="C55" s="226" t="s">
        <v>212</v>
      </c>
      <c r="D55" s="255">
        <v>0</v>
      </c>
    </row>
    <row r="56" spans="1:4" x14ac:dyDescent="0.25">
      <c r="A56" s="232"/>
      <c r="B56" s="233"/>
      <c r="C56" s="234" t="s">
        <v>213</v>
      </c>
      <c r="D56" s="258"/>
    </row>
    <row r="57" spans="1:4" x14ac:dyDescent="0.25">
      <c r="A57" s="235"/>
      <c r="B57" s="236"/>
      <c r="C57" s="237" t="s">
        <v>214</v>
      </c>
      <c r="D57" s="259">
        <v>2240682758910.54</v>
      </c>
    </row>
    <row r="58" spans="1:4" x14ac:dyDescent="0.25">
      <c r="A58" s="238" t="s">
        <v>215</v>
      </c>
      <c r="B58" s="239"/>
      <c r="C58" s="240" t="s">
        <v>216</v>
      </c>
      <c r="D58" s="260"/>
    </row>
    <row r="59" spans="1:4" x14ac:dyDescent="0.25">
      <c r="A59" s="222" t="s">
        <v>217</v>
      </c>
      <c r="B59" s="223"/>
      <c r="C59" s="223" t="s">
        <v>218</v>
      </c>
      <c r="D59" s="254">
        <v>56548353841.299995</v>
      </c>
    </row>
    <row r="60" spans="1:4" x14ac:dyDescent="0.25">
      <c r="A60" s="225" t="s">
        <v>219</v>
      </c>
      <c r="B60" s="226"/>
      <c r="C60" s="223" t="s">
        <v>220</v>
      </c>
      <c r="D60" s="255">
        <v>9014961350</v>
      </c>
    </row>
    <row r="61" spans="1:4" x14ac:dyDescent="0.25">
      <c r="A61" s="225"/>
      <c r="B61" s="226"/>
      <c r="C61" s="226" t="s">
        <v>221</v>
      </c>
      <c r="D61" s="255">
        <v>-1550586269</v>
      </c>
    </row>
    <row r="62" spans="1:4" x14ac:dyDescent="0.25">
      <c r="A62" s="225"/>
      <c r="B62" s="226"/>
      <c r="C62" s="226" t="s">
        <v>222</v>
      </c>
      <c r="D62" s="255">
        <v>785607845</v>
      </c>
    </row>
    <row r="63" spans="1:4" x14ac:dyDescent="0.25">
      <c r="A63" s="225"/>
      <c r="B63" s="226"/>
      <c r="C63" s="226" t="s">
        <v>925</v>
      </c>
      <c r="D63" s="255">
        <v>10191178431</v>
      </c>
    </row>
    <row r="64" spans="1:4" x14ac:dyDescent="0.25">
      <c r="A64" s="225"/>
      <c r="B64" s="226"/>
      <c r="C64" s="241" t="s">
        <v>223</v>
      </c>
      <c r="D64" s="255"/>
    </row>
    <row r="65" spans="1:4" ht="25.5" x14ac:dyDescent="0.25">
      <c r="A65" s="225" t="s">
        <v>224</v>
      </c>
      <c r="B65" s="226"/>
      <c r="C65" s="223" t="s">
        <v>225</v>
      </c>
      <c r="D65" s="255">
        <v>4644972623</v>
      </c>
    </row>
    <row r="66" spans="1:4" x14ac:dyDescent="0.25">
      <c r="A66" s="225"/>
      <c r="B66" s="226"/>
      <c r="C66" s="226" t="s">
        <v>226</v>
      </c>
      <c r="D66" s="255">
        <v>561601025</v>
      </c>
    </row>
    <row r="67" spans="1:4" x14ac:dyDescent="0.25">
      <c r="A67" s="225"/>
      <c r="B67" s="226"/>
      <c r="C67" s="226" t="s">
        <v>227</v>
      </c>
      <c r="D67" s="255">
        <v>-145499509</v>
      </c>
    </row>
    <row r="68" spans="1:4" x14ac:dyDescent="0.25">
      <c r="A68" s="225"/>
      <c r="B68" s="226"/>
      <c r="C68" s="226" t="s">
        <v>228</v>
      </c>
      <c r="D68" s="255"/>
    </row>
    <row r="69" spans="1:4" x14ac:dyDescent="0.25">
      <c r="A69" s="225"/>
      <c r="B69" s="226"/>
      <c r="C69" s="226" t="s">
        <v>229</v>
      </c>
      <c r="D69" s="255">
        <v>0</v>
      </c>
    </row>
    <row r="70" spans="1:4" x14ac:dyDescent="0.25">
      <c r="A70" s="225"/>
      <c r="B70" s="226"/>
      <c r="C70" s="242" t="s">
        <v>230</v>
      </c>
      <c r="D70" s="255">
        <v>0</v>
      </c>
    </row>
    <row r="71" spans="1:4" ht="26.25" thickBot="1" x14ac:dyDescent="0.3">
      <c r="A71" s="269"/>
      <c r="B71" s="270"/>
      <c r="C71" s="271" t="s">
        <v>231</v>
      </c>
      <c r="D71" s="272"/>
    </row>
    <row r="72" spans="1:4" ht="25.5" x14ac:dyDescent="0.25">
      <c r="A72" s="273"/>
      <c r="B72" s="274"/>
      <c r="C72" s="275" t="s">
        <v>232</v>
      </c>
      <c r="D72" s="276">
        <v>0</v>
      </c>
    </row>
    <row r="73" spans="1:4" x14ac:dyDescent="0.25">
      <c r="A73" s="225"/>
      <c r="B73" s="226"/>
      <c r="C73" s="226" t="s">
        <v>233</v>
      </c>
      <c r="D73" s="255">
        <v>30270000</v>
      </c>
    </row>
    <row r="74" spans="1:4" x14ac:dyDescent="0.25">
      <c r="A74" s="225"/>
      <c r="B74" s="226"/>
      <c r="C74" s="226" t="s">
        <v>234</v>
      </c>
      <c r="D74" s="255">
        <v>-395949500</v>
      </c>
    </row>
    <row r="75" spans="1:4" x14ac:dyDescent="0.25">
      <c r="A75" s="225"/>
      <c r="B75" s="226"/>
      <c r="C75" s="243"/>
      <c r="D75" s="255"/>
    </row>
    <row r="76" spans="1:4" ht="25.5" x14ac:dyDescent="0.25">
      <c r="A76" s="225" t="s">
        <v>235</v>
      </c>
      <c r="B76" s="226"/>
      <c r="C76" s="226" t="s">
        <v>236</v>
      </c>
      <c r="D76" s="261">
        <v>8330638235</v>
      </c>
    </row>
    <row r="77" spans="1:4" x14ac:dyDescent="0.25">
      <c r="A77" s="225"/>
      <c r="B77" s="226"/>
      <c r="C77" s="226" t="s">
        <v>237</v>
      </c>
      <c r="D77" s="261">
        <v>-60599496</v>
      </c>
    </row>
    <row r="78" spans="1:4" x14ac:dyDescent="0.25">
      <c r="A78" s="225"/>
      <c r="B78" s="226"/>
      <c r="C78" s="226" t="s">
        <v>238</v>
      </c>
      <c r="D78" s="261">
        <v>29394698</v>
      </c>
    </row>
    <row r="79" spans="1:4" x14ac:dyDescent="0.25">
      <c r="A79" s="225"/>
      <c r="B79" s="226"/>
      <c r="C79" s="226" t="s">
        <v>239</v>
      </c>
      <c r="D79" s="261">
        <v>23491666.670000002</v>
      </c>
    </row>
    <row r="80" spans="1:4" x14ac:dyDescent="0.25">
      <c r="A80" s="225"/>
      <c r="B80" s="226"/>
      <c r="C80" s="226" t="s">
        <v>240</v>
      </c>
      <c r="D80" s="261">
        <v>0</v>
      </c>
    </row>
    <row r="81" spans="1:4" x14ac:dyDescent="0.25">
      <c r="A81" s="225"/>
      <c r="B81" s="226"/>
      <c r="C81" s="226" t="s">
        <v>241</v>
      </c>
      <c r="D81" s="261"/>
    </row>
    <row r="82" spans="1:4" x14ac:dyDescent="0.25">
      <c r="A82" s="225"/>
      <c r="B82" s="226"/>
      <c r="C82" s="226" t="s">
        <v>242</v>
      </c>
      <c r="D82" s="261"/>
    </row>
    <row r="83" spans="1:4" x14ac:dyDescent="0.25">
      <c r="A83" s="225"/>
      <c r="B83" s="226"/>
      <c r="C83" s="226" t="s">
        <v>243</v>
      </c>
      <c r="D83" s="261"/>
    </row>
    <row r="84" spans="1:4" x14ac:dyDescent="0.25">
      <c r="A84" s="225"/>
      <c r="B84" s="226"/>
      <c r="C84" s="223" t="s">
        <v>244</v>
      </c>
      <c r="D84" s="261"/>
    </row>
    <row r="85" spans="1:4" ht="5.25" customHeight="1" x14ac:dyDescent="0.25">
      <c r="A85" s="225"/>
      <c r="B85" s="226"/>
      <c r="C85" s="229"/>
      <c r="D85" s="261"/>
    </row>
    <row r="86" spans="1:4" ht="15.75" customHeight="1" x14ac:dyDescent="0.25">
      <c r="A86" s="225" t="s">
        <v>235</v>
      </c>
      <c r="B86" s="226"/>
      <c r="C86" s="223" t="s">
        <v>245</v>
      </c>
      <c r="D86" s="255">
        <v>1299956779</v>
      </c>
    </row>
    <row r="87" spans="1:4" ht="25.5" x14ac:dyDescent="0.25">
      <c r="A87" s="225"/>
      <c r="B87" s="226"/>
      <c r="C87" s="226" t="s">
        <v>246</v>
      </c>
      <c r="D87" s="255"/>
    </row>
    <row r="88" spans="1:4" x14ac:dyDescent="0.25">
      <c r="A88" s="225"/>
      <c r="B88" s="226"/>
      <c r="C88" s="226" t="s">
        <v>247</v>
      </c>
      <c r="D88" s="255"/>
    </row>
    <row r="89" spans="1:4" x14ac:dyDescent="0.25">
      <c r="A89" s="225"/>
      <c r="B89" s="226"/>
      <c r="C89" s="223" t="s">
        <v>248</v>
      </c>
      <c r="D89" s="255">
        <v>0</v>
      </c>
    </row>
    <row r="90" spans="1:4" x14ac:dyDescent="0.25">
      <c r="A90" s="225"/>
      <c r="B90" s="226"/>
      <c r="C90" s="229" t="s">
        <v>249</v>
      </c>
      <c r="D90" s="255">
        <v>0</v>
      </c>
    </row>
    <row r="91" spans="1:4" x14ac:dyDescent="0.25">
      <c r="A91" s="225"/>
      <c r="B91" s="226"/>
      <c r="C91" s="229" t="s">
        <v>250</v>
      </c>
      <c r="D91" s="255"/>
    </row>
    <row r="92" spans="1:4" ht="25.5" x14ac:dyDescent="0.25">
      <c r="A92" s="225" t="s">
        <v>251</v>
      </c>
      <c r="B92" s="226"/>
      <c r="C92" s="223" t="s">
        <v>252</v>
      </c>
      <c r="D92" s="255">
        <v>1407297541</v>
      </c>
    </row>
    <row r="93" spans="1:4" x14ac:dyDescent="0.25">
      <c r="A93" s="225"/>
      <c r="B93" s="226"/>
      <c r="C93" s="229" t="s">
        <v>253</v>
      </c>
      <c r="D93" s="255"/>
    </row>
    <row r="94" spans="1:4" x14ac:dyDescent="0.25">
      <c r="A94" s="225"/>
      <c r="B94" s="226"/>
      <c r="C94" s="229" t="s">
        <v>254</v>
      </c>
      <c r="D94" s="255"/>
    </row>
    <row r="95" spans="1:4" x14ac:dyDescent="0.25">
      <c r="A95" s="225"/>
      <c r="B95" s="226"/>
      <c r="C95" s="223" t="s">
        <v>255</v>
      </c>
      <c r="D95" s="255"/>
    </row>
    <row r="96" spans="1:4" x14ac:dyDescent="0.25">
      <c r="A96" s="225" t="s">
        <v>256</v>
      </c>
      <c r="B96" s="226"/>
      <c r="C96" s="226" t="s">
        <v>257</v>
      </c>
      <c r="D96" s="255">
        <v>14499592548</v>
      </c>
    </row>
    <row r="97" spans="1:4" x14ac:dyDescent="0.25">
      <c r="A97" s="225"/>
      <c r="B97" s="226"/>
      <c r="C97" s="226"/>
      <c r="D97" s="255">
        <v>-342661223.37</v>
      </c>
    </row>
    <row r="98" spans="1:4" x14ac:dyDescent="0.25">
      <c r="A98" s="222" t="s">
        <v>259</v>
      </c>
      <c r="B98" s="223"/>
      <c r="C98" s="223" t="s">
        <v>260</v>
      </c>
      <c r="D98" s="256"/>
    </row>
    <row r="99" spans="1:4" x14ac:dyDescent="0.25">
      <c r="A99" s="225"/>
      <c r="B99" s="226"/>
      <c r="C99" s="226" t="s">
        <v>261</v>
      </c>
      <c r="D99" s="255"/>
    </row>
    <row r="100" spans="1:4" x14ac:dyDescent="0.25">
      <c r="A100" s="225"/>
      <c r="B100" s="226"/>
      <c r="C100" s="226" t="s">
        <v>262</v>
      </c>
      <c r="D100" s="255">
        <v>1244594016</v>
      </c>
    </row>
    <row r="101" spans="1:4" x14ac:dyDescent="0.25">
      <c r="A101" s="225"/>
      <c r="B101" s="226"/>
      <c r="C101" s="226" t="s">
        <v>263</v>
      </c>
      <c r="D101" s="255">
        <v>24750000</v>
      </c>
    </row>
    <row r="102" spans="1:4" x14ac:dyDescent="0.25">
      <c r="A102" s="225"/>
      <c r="B102" s="226"/>
      <c r="C102" s="226" t="s">
        <v>264</v>
      </c>
      <c r="D102" s="255">
        <v>0</v>
      </c>
    </row>
    <row r="103" spans="1:4" x14ac:dyDescent="0.25">
      <c r="A103" s="225"/>
      <c r="B103" s="226"/>
      <c r="C103" s="226" t="s">
        <v>265</v>
      </c>
      <c r="D103" s="255">
        <v>0</v>
      </c>
    </row>
    <row r="104" spans="1:4" x14ac:dyDescent="0.25">
      <c r="A104" s="225"/>
      <c r="B104" s="226"/>
      <c r="C104" s="226" t="s">
        <v>266</v>
      </c>
      <c r="D104" s="255">
        <v>-459886016</v>
      </c>
    </row>
    <row r="105" spans="1:4" x14ac:dyDescent="0.25">
      <c r="A105" s="222" t="s">
        <v>267</v>
      </c>
      <c r="B105" s="223"/>
      <c r="C105" s="223" t="s">
        <v>268</v>
      </c>
      <c r="D105" s="256"/>
    </row>
    <row r="106" spans="1:4" x14ac:dyDescent="0.25">
      <c r="A106" s="225" t="s">
        <v>269</v>
      </c>
      <c r="B106" s="226"/>
      <c r="C106" s="226" t="s">
        <v>270</v>
      </c>
      <c r="D106" s="255"/>
    </row>
    <row r="107" spans="1:4" x14ac:dyDescent="0.25">
      <c r="A107" s="225" t="s">
        <v>271</v>
      </c>
      <c r="B107" s="226"/>
      <c r="C107" s="227" t="s">
        <v>272</v>
      </c>
      <c r="D107" s="255">
        <v>6667771159</v>
      </c>
    </row>
    <row r="108" spans="1:4" x14ac:dyDescent="0.25">
      <c r="A108" s="225"/>
      <c r="B108" s="226"/>
      <c r="C108" s="227" t="s">
        <v>273</v>
      </c>
      <c r="D108" s="255">
        <v>0</v>
      </c>
    </row>
    <row r="109" spans="1:4" x14ac:dyDescent="0.25">
      <c r="A109" s="225"/>
      <c r="B109" s="226"/>
      <c r="C109" s="227" t="s">
        <v>274</v>
      </c>
      <c r="D109" s="255">
        <v>0</v>
      </c>
    </row>
    <row r="110" spans="1:4" x14ac:dyDescent="0.25">
      <c r="A110" s="225"/>
      <c r="B110" s="226"/>
      <c r="C110" s="227" t="s">
        <v>275</v>
      </c>
      <c r="D110" s="255">
        <v>0</v>
      </c>
    </row>
    <row r="111" spans="1:4" x14ac:dyDescent="0.25">
      <c r="A111" s="225" t="s">
        <v>276</v>
      </c>
      <c r="B111" s="226"/>
      <c r="C111" s="226" t="s">
        <v>277</v>
      </c>
      <c r="D111" s="255">
        <v>747457938</v>
      </c>
    </row>
    <row r="112" spans="1:4" ht="14.25" customHeight="1" x14ac:dyDescent="0.25">
      <c r="A112" s="225" t="s">
        <v>278</v>
      </c>
      <c r="B112" s="226"/>
      <c r="C112" s="226" t="s">
        <v>279</v>
      </c>
      <c r="D112" s="255"/>
    </row>
    <row r="113" spans="1:4" x14ac:dyDescent="0.25">
      <c r="A113" s="222" t="s">
        <v>280</v>
      </c>
      <c r="B113" s="223"/>
      <c r="C113" s="223" t="s">
        <v>281</v>
      </c>
      <c r="D113" s="254">
        <v>346614124</v>
      </c>
    </row>
    <row r="114" spans="1:4" ht="25.5" x14ac:dyDescent="0.25">
      <c r="A114" s="225" t="s">
        <v>282</v>
      </c>
      <c r="B114" s="226"/>
      <c r="C114" s="226" t="s">
        <v>283</v>
      </c>
      <c r="D114" s="255">
        <v>2450000</v>
      </c>
    </row>
    <row r="115" spans="1:4" x14ac:dyDescent="0.25">
      <c r="A115" s="225"/>
      <c r="B115" s="226"/>
      <c r="C115" s="226" t="s">
        <v>284</v>
      </c>
      <c r="D115" s="255"/>
    </row>
    <row r="116" spans="1:4" x14ac:dyDescent="0.25">
      <c r="A116" s="225"/>
      <c r="B116" s="226"/>
      <c r="C116" s="226" t="s">
        <v>926</v>
      </c>
      <c r="D116" s="255">
        <v>344164124</v>
      </c>
    </row>
    <row r="117" spans="1:4" ht="25.5" x14ac:dyDescent="0.25">
      <c r="A117" s="222"/>
      <c r="B117" s="223"/>
      <c r="C117" s="223" t="s">
        <v>285</v>
      </c>
      <c r="D117" s="256">
        <v>1192195650</v>
      </c>
    </row>
    <row r="118" spans="1:4" x14ac:dyDescent="0.25">
      <c r="A118" s="225" t="s">
        <v>286</v>
      </c>
      <c r="B118" s="226"/>
      <c r="C118" s="224" t="s">
        <v>287</v>
      </c>
      <c r="D118" s="254">
        <v>229765500777</v>
      </c>
    </row>
    <row r="119" spans="1:4" ht="25.5" x14ac:dyDescent="0.25">
      <c r="A119" s="225" t="s">
        <v>288</v>
      </c>
      <c r="B119" s="226"/>
      <c r="C119" s="226" t="s">
        <v>289</v>
      </c>
      <c r="D119" s="262">
        <v>4989184400</v>
      </c>
    </row>
    <row r="120" spans="1:4" x14ac:dyDescent="0.25">
      <c r="A120" s="225"/>
      <c r="B120" s="226"/>
      <c r="C120" s="226" t="s">
        <v>290</v>
      </c>
      <c r="D120" s="262">
        <v>-3171309428</v>
      </c>
    </row>
    <row r="121" spans="1:4" x14ac:dyDescent="0.25">
      <c r="A121" s="225"/>
      <c r="B121" s="226"/>
      <c r="C121" s="226" t="s">
        <v>291</v>
      </c>
      <c r="D121" s="262">
        <v>4002870000</v>
      </c>
    </row>
    <row r="122" spans="1:4" ht="38.25" x14ac:dyDescent="0.25">
      <c r="A122" s="225" t="s">
        <v>292</v>
      </c>
      <c r="B122" s="226"/>
      <c r="C122" s="226" t="s">
        <v>293</v>
      </c>
      <c r="D122" s="262">
        <v>490471664805</v>
      </c>
    </row>
    <row r="123" spans="1:4" x14ac:dyDescent="0.25">
      <c r="A123" s="232"/>
      <c r="B123" s="233"/>
      <c r="C123" s="233" t="s">
        <v>294</v>
      </c>
      <c r="D123" s="262">
        <v>-266526909000</v>
      </c>
    </row>
    <row r="124" spans="1:4" x14ac:dyDescent="0.25">
      <c r="A124" s="244"/>
      <c r="B124" s="245"/>
      <c r="C124" s="246" t="s">
        <v>295</v>
      </c>
      <c r="D124" s="263">
        <v>287852664392.29999</v>
      </c>
    </row>
    <row r="125" spans="1:4" x14ac:dyDescent="0.25">
      <c r="A125" s="225" t="s">
        <v>296</v>
      </c>
      <c r="B125" s="226"/>
      <c r="C125" s="223" t="s">
        <v>297</v>
      </c>
      <c r="D125" s="264"/>
    </row>
    <row r="126" spans="1:4" x14ac:dyDescent="0.25">
      <c r="A126" s="225" t="s">
        <v>298</v>
      </c>
      <c r="B126" s="226"/>
      <c r="C126" s="226" t="s">
        <v>299</v>
      </c>
      <c r="D126" s="255">
        <v>0</v>
      </c>
    </row>
    <row r="127" spans="1:4" x14ac:dyDescent="0.25">
      <c r="A127" s="230" t="s">
        <v>300</v>
      </c>
      <c r="B127" s="231"/>
      <c r="C127" s="231" t="s">
        <v>301</v>
      </c>
      <c r="D127" s="255">
        <v>324119536.75</v>
      </c>
    </row>
    <row r="128" spans="1:4" x14ac:dyDescent="0.25">
      <c r="A128" s="232"/>
      <c r="B128" s="233"/>
      <c r="C128" s="231" t="s">
        <v>302</v>
      </c>
      <c r="D128" s="255">
        <v>0</v>
      </c>
    </row>
    <row r="129" spans="1:4" x14ac:dyDescent="0.25">
      <c r="A129" s="225" t="s">
        <v>298</v>
      </c>
      <c r="B129" s="226"/>
      <c r="C129" s="226" t="s">
        <v>303</v>
      </c>
      <c r="D129" s="255">
        <v>0</v>
      </c>
    </row>
    <row r="130" spans="1:4" x14ac:dyDescent="0.25">
      <c r="A130" s="244"/>
      <c r="B130" s="245"/>
      <c r="C130" s="246" t="s">
        <v>304</v>
      </c>
      <c r="D130" s="263">
        <v>324119536.75</v>
      </c>
    </row>
    <row r="131" spans="1:4" ht="13.5" thickBot="1" x14ac:dyDescent="0.3">
      <c r="A131" s="265"/>
      <c r="B131" s="266"/>
      <c r="C131" s="267" t="s">
        <v>305</v>
      </c>
      <c r="D131" s="268">
        <v>1952505974981.49</v>
      </c>
    </row>
    <row r="133" spans="1:4" x14ac:dyDescent="0.25">
      <c r="D133" s="277" t="s">
        <v>939</v>
      </c>
    </row>
    <row r="134" spans="1:4" x14ac:dyDescent="0.25">
      <c r="D134" s="277" t="s">
        <v>931</v>
      </c>
    </row>
    <row r="135" spans="1:4" x14ac:dyDescent="0.25">
      <c r="D135" s="277" t="s">
        <v>933</v>
      </c>
    </row>
    <row r="136" spans="1:4" x14ac:dyDescent="0.25">
      <c r="D136" s="277"/>
    </row>
    <row r="137" spans="1:4" x14ac:dyDescent="0.25">
      <c r="D137" s="277"/>
    </row>
    <row r="138" spans="1:4" x14ac:dyDescent="0.25">
      <c r="D138" s="277"/>
    </row>
    <row r="139" spans="1:4" x14ac:dyDescent="0.25">
      <c r="D139" s="277"/>
    </row>
    <row r="140" spans="1:4" x14ac:dyDescent="0.25">
      <c r="D140" s="277" t="s">
        <v>934</v>
      </c>
    </row>
    <row r="141" spans="1:4" x14ac:dyDescent="0.25">
      <c r="D141" s="277" t="s">
        <v>935</v>
      </c>
    </row>
  </sheetData>
  <mergeCells count="3">
    <mergeCell ref="A1:D1"/>
    <mergeCell ref="A2:D2"/>
    <mergeCell ref="A3:D3"/>
  </mergeCells>
  <pageMargins left="1.35" right="0.70866141732283472" top="0.3" bottom="1.07" header="0.31496062992125984" footer="0.31496062992125984"/>
  <pageSetup paperSize="14" scale="85" orientation="portrait" horizontalDpi="4294967293" r:id="rId1"/>
  <rowBreaks count="1" manualBreakCount="1">
    <brk id="71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80"/>
  <sheetViews>
    <sheetView topLeftCell="A50" workbookViewId="0">
      <selection activeCell="E62" sqref="E62"/>
    </sheetView>
  </sheetViews>
  <sheetFormatPr defaultColWidth="6.85546875" defaultRowHeight="15" x14ac:dyDescent="0.25"/>
  <cols>
    <col min="1" max="1" width="9.5703125" style="44" bestFit="1" customWidth="1"/>
    <col min="2" max="2" width="9.85546875" style="45" hidden="1" customWidth="1"/>
    <col min="3" max="3" width="60.5703125" style="45" customWidth="1"/>
    <col min="4" max="4" width="12.7109375" style="44" customWidth="1"/>
    <col min="5" max="5" width="29.5703125" style="47" customWidth="1"/>
    <col min="6" max="6" width="29.85546875" style="47" customWidth="1"/>
    <col min="7" max="7" width="28.140625" style="45" customWidth="1"/>
    <col min="8" max="8" width="12.85546875" style="44" customWidth="1"/>
    <col min="9" max="9" width="13.42578125" style="48" customWidth="1"/>
    <col min="10" max="10" width="6.85546875" style="48"/>
    <col min="11" max="16384" width="6.85546875" style="45"/>
  </cols>
  <sheetData>
    <row r="1" spans="1:10" ht="17.25" customHeight="1" x14ac:dyDescent="0.2">
      <c r="E1" s="46" t="s">
        <v>342</v>
      </c>
    </row>
    <row r="2" spans="1:10" ht="17.25" customHeight="1" x14ac:dyDescent="0.2">
      <c r="E2" s="49" t="s">
        <v>342</v>
      </c>
    </row>
    <row r="3" spans="1:10" ht="20.25" customHeight="1" x14ac:dyDescent="0.2">
      <c r="E3" s="46" t="s">
        <v>342</v>
      </c>
    </row>
    <row r="4" spans="1:10" ht="17.25" customHeight="1" x14ac:dyDescent="0.25">
      <c r="A4" s="173" t="s">
        <v>910</v>
      </c>
      <c r="B4" s="173"/>
      <c r="C4" s="173"/>
      <c r="D4" s="173"/>
      <c r="E4" s="173"/>
      <c r="F4" s="173"/>
      <c r="G4" s="173"/>
      <c r="H4" s="173"/>
    </row>
    <row r="5" spans="1:10" ht="17.25" customHeight="1" x14ac:dyDescent="0.25">
      <c r="A5" s="173" t="s">
        <v>343</v>
      </c>
      <c r="B5" s="173"/>
      <c r="C5" s="173"/>
      <c r="D5" s="173"/>
      <c r="E5" s="173"/>
      <c r="F5" s="173"/>
      <c r="G5" s="173"/>
      <c r="H5" s="173"/>
    </row>
    <row r="6" spans="1:10" ht="15.75" customHeight="1" x14ac:dyDescent="0.25">
      <c r="A6" s="174" t="s">
        <v>451</v>
      </c>
      <c r="B6" s="174"/>
      <c r="C6" s="174"/>
      <c r="D6" s="174"/>
      <c r="E6" s="174"/>
      <c r="F6" s="174"/>
      <c r="G6" s="174"/>
      <c r="H6" s="174"/>
    </row>
    <row r="7" spans="1:10" s="51" customFormat="1" x14ac:dyDescent="0.2">
      <c r="A7" s="50"/>
      <c r="D7" s="50"/>
      <c r="E7" s="175" t="s">
        <v>344</v>
      </c>
      <c r="F7" s="175"/>
      <c r="G7" s="175"/>
      <c r="H7" s="175"/>
      <c r="I7" s="52"/>
      <c r="J7" s="52"/>
    </row>
    <row r="8" spans="1:10" s="58" customFormat="1" ht="32.25" customHeight="1" x14ac:dyDescent="0.25">
      <c r="A8" s="53" t="s">
        <v>345</v>
      </c>
      <c r="B8" s="54"/>
      <c r="C8" s="54" t="s">
        <v>1</v>
      </c>
      <c r="D8" s="55" t="s">
        <v>2</v>
      </c>
      <c r="E8" s="56" t="s">
        <v>573</v>
      </c>
      <c r="F8" s="56" t="s">
        <v>340</v>
      </c>
      <c r="G8" s="54" t="s">
        <v>346</v>
      </c>
      <c r="H8" s="55" t="s">
        <v>347</v>
      </c>
      <c r="I8" s="57"/>
      <c r="J8" s="57"/>
    </row>
    <row r="9" spans="1:10" hidden="1" x14ac:dyDescent="0.25">
      <c r="A9" s="59" t="s">
        <v>306</v>
      </c>
      <c r="B9" s="59" t="s">
        <v>306</v>
      </c>
      <c r="C9" s="59" t="s">
        <v>319</v>
      </c>
      <c r="D9" s="60" t="s">
        <v>320</v>
      </c>
      <c r="E9" s="60" t="s">
        <v>348</v>
      </c>
      <c r="F9" s="59" t="s">
        <v>348</v>
      </c>
      <c r="G9" s="59" t="s">
        <v>349</v>
      </c>
      <c r="H9" s="59" t="s">
        <v>350</v>
      </c>
    </row>
    <row r="10" spans="1:10" s="65" customFormat="1" ht="21.95" customHeight="1" x14ac:dyDescent="0.25">
      <c r="A10" s="61"/>
      <c r="B10" s="61"/>
      <c r="C10" s="62" t="s">
        <v>351</v>
      </c>
      <c r="D10" s="63"/>
      <c r="E10" s="63"/>
      <c r="F10" s="61"/>
      <c r="G10" s="61"/>
      <c r="H10" s="61"/>
      <c r="I10" s="64"/>
      <c r="J10" s="64"/>
    </row>
    <row r="11" spans="1:10" s="74" customFormat="1" ht="17.100000000000001" customHeight="1" x14ac:dyDescent="0.25">
      <c r="A11" s="66" t="s">
        <v>165</v>
      </c>
      <c r="B11" s="66"/>
      <c r="C11" s="67" t="s">
        <v>166</v>
      </c>
      <c r="D11" s="68" t="s">
        <v>352</v>
      </c>
      <c r="E11" s="69"/>
      <c r="F11" s="70"/>
      <c r="G11" s="71"/>
      <c r="H11" s="72"/>
      <c r="I11" s="73"/>
      <c r="J11" s="73"/>
    </row>
    <row r="12" spans="1:10" s="74" customFormat="1" ht="18" customHeight="1" x14ac:dyDescent="0.25">
      <c r="A12" s="66" t="s">
        <v>167</v>
      </c>
      <c r="B12" s="66"/>
      <c r="C12" s="75" t="s">
        <v>353</v>
      </c>
      <c r="D12" s="68" t="s">
        <v>354</v>
      </c>
      <c r="E12" s="76">
        <f>SUM(E13:E16)</f>
        <v>10679432535.540001</v>
      </c>
      <c r="F12" s="76">
        <v>91628932695.369995</v>
      </c>
      <c r="G12" s="76">
        <f>SUM(G13:G16)</f>
        <v>-80949500159.829987</v>
      </c>
      <c r="H12" s="77">
        <f>E12/F12%-100</f>
        <v>-88.344912222163615</v>
      </c>
      <c r="I12" s="73"/>
      <c r="J12" s="73"/>
    </row>
    <row r="13" spans="1:10" s="65" customFormat="1" ht="18" customHeight="1" x14ac:dyDescent="0.25">
      <c r="A13" s="78" t="s">
        <v>307</v>
      </c>
      <c r="B13" s="78"/>
      <c r="C13" s="78" t="s">
        <v>355</v>
      </c>
      <c r="D13" s="79" t="s">
        <v>356</v>
      </c>
      <c r="E13" s="80">
        <v>0</v>
      </c>
      <c r="F13" s="80">
        <v>78884780278.399994</v>
      </c>
      <c r="G13" s="81">
        <f>E13-F13</f>
        <v>-78884780278.399994</v>
      </c>
      <c r="H13" s="80">
        <f>E13/F13%-100</f>
        <v>-100</v>
      </c>
      <c r="I13" s="64"/>
      <c r="J13" s="64"/>
    </row>
    <row r="14" spans="1:10" s="65" customFormat="1" ht="18" customHeight="1" x14ac:dyDescent="0.25">
      <c r="A14" s="78" t="s">
        <v>309</v>
      </c>
      <c r="B14" s="78"/>
      <c r="C14" s="78" t="s">
        <v>357</v>
      </c>
      <c r="D14" s="79" t="s">
        <v>358</v>
      </c>
      <c r="E14" s="80">
        <v>0</v>
      </c>
      <c r="F14" s="80">
        <v>140700000</v>
      </c>
      <c r="G14" s="81">
        <f t="shared" ref="G14:G16" si="0">E14-F14</f>
        <v>-140700000</v>
      </c>
      <c r="H14" s="80">
        <f t="shared" ref="H14:H16" si="1">E14/F14%-100</f>
        <v>-100</v>
      </c>
      <c r="I14" s="64"/>
      <c r="J14" s="64"/>
    </row>
    <row r="15" spans="1:10" s="65" customFormat="1" ht="31.5" customHeight="1" x14ac:dyDescent="0.25">
      <c r="A15" s="78" t="s">
        <v>311</v>
      </c>
      <c r="B15" s="78"/>
      <c r="C15" s="82" t="s">
        <v>359</v>
      </c>
      <c r="D15" s="79" t="s">
        <v>360</v>
      </c>
      <c r="E15" s="80">
        <f>LO!D16+LO!D17+LO!D18+LO!D19</f>
        <v>215959390</v>
      </c>
      <c r="F15" s="80">
        <v>3294785873.5100002</v>
      </c>
      <c r="G15" s="81">
        <f t="shared" si="0"/>
        <v>-3078826483.5100002</v>
      </c>
      <c r="H15" s="80">
        <f t="shared" si="1"/>
        <v>-93.445419572291229</v>
      </c>
      <c r="I15" s="64"/>
      <c r="J15" s="64"/>
    </row>
    <row r="16" spans="1:10" s="65" customFormat="1" ht="17.100000000000001" customHeight="1" x14ac:dyDescent="0.25">
      <c r="A16" s="78" t="s">
        <v>171</v>
      </c>
      <c r="B16" s="78"/>
      <c r="C16" s="78" t="s">
        <v>361</v>
      </c>
      <c r="D16" s="79" t="s">
        <v>362</v>
      </c>
      <c r="E16" s="80">
        <f>LO!D20+LO!D24+LO!D25</f>
        <v>10463473145.540001</v>
      </c>
      <c r="F16" s="80">
        <v>9308666543.4599991</v>
      </c>
      <c r="G16" s="81">
        <f t="shared" si="0"/>
        <v>1154806602.0800018</v>
      </c>
      <c r="H16" s="80">
        <f t="shared" si="1"/>
        <v>12.40571457456852</v>
      </c>
      <c r="I16" s="64"/>
      <c r="J16" s="64"/>
    </row>
    <row r="17" spans="1:10" s="74" customFormat="1" ht="17.100000000000001" customHeight="1" x14ac:dyDescent="0.25">
      <c r="A17" s="66"/>
      <c r="B17" s="66"/>
      <c r="C17" s="75"/>
      <c r="D17" s="66"/>
      <c r="E17" s="83"/>
      <c r="F17" s="83"/>
      <c r="G17" s="83"/>
      <c r="H17" s="80"/>
      <c r="I17" s="73"/>
      <c r="J17" s="73"/>
    </row>
    <row r="18" spans="1:10" s="74" customFormat="1" ht="18" customHeight="1" x14ac:dyDescent="0.25">
      <c r="A18" s="66" t="s">
        <v>175</v>
      </c>
      <c r="B18" s="66"/>
      <c r="C18" s="66" t="s">
        <v>363</v>
      </c>
      <c r="D18" s="68" t="s">
        <v>364</v>
      </c>
      <c r="E18" s="77">
        <f>E19+E27+E24</f>
        <v>2226488326375</v>
      </c>
      <c r="F18" s="77">
        <v>2094377528245</v>
      </c>
      <c r="G18" s="77">
        <f t="shared" ref="G18" si="2">G19+G24+G27</f>
        <v>132110798130</v>
      </c>
      <c r="H18" s="77">
        <f t="shared" ref="H18:H23" si="3">E18/F18%-100</f>
        <v>6.307878897110939</v>
      </c>
      <c r="I18" s="73"/>
      <c r="J18" s="73"/>
    </row>
    <row r="19" spans="1:10" s="74" customFormat="1" ht="18" customHeight="1" x14ac:dyDescent="0.25">
      <c r="A19" s="66" t="s">
        <v>177</v>
      </c>
      <c r="B19" s="66"/>
      <c r="C19" s="75" t="s">
        <v>365</v>
      </c>
      <c r="D19" s="68" t="s">
        <v>366</v>
      </c>
      <c r="E19" s="77">
        <f>SUM(E20:E23)</f>
        <v>1671862238309</v>
      </c>
      <c r="F19" s="77">
        <v>1721785414803</v>
      </c>
      <c r="G19" s="77">
        <f t="shared" ref="G19" si="4">SUM(G20:G23)</f>
        <v>-49923176494</v>
      </c>
      <c r="H19" s="77">
        <f t="shared" si="3"/>
        <v>-2.8995004873886643</v>
      </c>
      <c r="I19" s="73"/>
      <c r="J19" s="73"/>
    </row>
    <row r="20" spans="1:10" s="65" customFormat="1" ht="18" customHeight="1" x14ac:dyDescent="0.25">
      <c r="A20" s="84" t="s">
        <v>367</v>
      </c>
      <c r="B20" s="84"/>
      <c r="C20" s="85" t="s">
        <v>368</v>
      </c>
      <c r="D20" s="72"/>
      <c r="E20" s="80">
        <f>LO!D29</f>
        <v>63192017029</v>
      </c>
      <c r="F20" s="80">
        <v>90308894904</v>
      </c>
      <c r="G20" s="81">
        <f t="shared" ref="G20:G23" si="5">E20-F20</f>
        <v>-27116877875</v>
      </c>
      <c r="H20" s="80">
        <f t="shared" si="3"/>
        <v>-30.026807330358466</v>
      </c>
      <c r="I20" s="64"/>
      <c r="J20" s="64"/>
    </row>
    <row r="21" spans="1:10" s="65" customFormat="1" ht="18" customHeight="1" x14ac:dyDescent="0.25">
      <c r="A21" s="84" t="s">
        <v>369</v>
      </c>
      <c r="B21" s="84"/>
      <c r="C21" s="85" t="s">
        <v>370</v>
      </c>
      <c r="D21" s="72"/>
      <c r="E21" s="80">
        <v>0</v>
      </c>
      <c r="F21" s="80">
        <v>0</v>
      </c>
      <c r="G21" s="81">
        <f t="shared" si="5"/>
        <v>0</v>
      </c>
      <c r="H21" s="80" t="e">
        <f t="shared" si="3"/>
        <v>#DIV/0!</v>
      </c>
      <c r="I21" s="64"/>
      <c r="J21" s="64"/>
    </row>
    <row r="22" spans="1:10" s="65" customFormat="1" ht="18" customHeight="1" x14ac:dyDescent="0.25">
      <c r="A22" s="84" t="s">
        <v>371</v>
      </c>
      <c r="B22" s="84"/>
      <c r="C22" s="85" t="s">
        <v>372</v>
      </c>
      <c r="D22" s="72"/>
      <c r="E22" s="80">
        <f>LO!D31</f>
        <v>1154523040000</v>
      </c>
      <c r="F22" s="80">
        <v>1093603612431</v>
      </c>
      <c r="G22" s="81">
        <f t="shared" si="5"/>
        <v>60919427569</v>
      </c>
      <c r="H22" s="80">
        <f t="shared" si="3"/>
        <v>5.5705217938683234</v>
      </c>
      <c r="I22" s="64"/>
      <c r="J22" s="64"/>
    </row>
    <row r="23" spans="1:10" s="65" customFormat="1" ht="18" customHeight="1" x14ac:dyDescent="0.25">
      <c r="A23" s="84" t="s">
        <v>373</v>
      </c>
      <c r="B23" s="84"/>
      <c r="C23" s="85" t="s">
        <v>374</v>
      </c>
      <c r="D23" s="72"/>
      <c r="E23" s="80">
        <f>LO!D32+LO!D34</f>
        <v>454147181280</v>
      </c>
      <c r="F23" s="80">
        <v>537872907468</v>
      </c>
      <c r="G23" s="81">
        <f t="shared" si="5"/>
        <v>-83725726188</v>
      </c>
      <c r="H23" s="80">
        <f t="shared" si="3"/>
        <v>-15.566079835129301</v>
      </c>
      <c r="I23" s="64"/>
      <c r="J23" s="64"/>
    </row>
    <row r="24" spans="1:10" s="74" customFormat="1" ht="28.5" customHeight="1" x14ac:dyDescent="0.25">
      <c r="A24" s="66" t="s">
        <v>185</v>
      </c>
      <c r="B24" s="66"/>
      <c r="C24" s="75" t="s">
        <v>375</v>
      </c>
      <c r="D24" s="68" t="s">
        <v>376</v>
      </c>
      <c r="E24" s="86">
        <f>E25</f>
        <v>25246589000</v>
      </c>
      <c r="F24" s="86">
        <v>26072601000</v>
      </c>
      <c r="G24" s="86">
        <f t="shared" ref="G24" si="6">G25</f>
        <v>-826012000</v>
      </c>
      <c r="H24" s="77">
        <f>E24/F24%-100</f>
        <v>-3.1681227354340251</v>
      </c>
      <c r="I24" s="73"/>
      <c r="J24" s="73"/>
    </row>
    <row r="25" spans="1:10" s="65" customFormat="1" ht="18" customHeight="1" x14ac:dyDescent="0.25">
      <c r="A25" s="78" t="s">
        <v>377</v>
      </c>
      <c r="B25" s="78"/>
      <c r="C25" s="85" t="s">
        <v>927</v>
      </c>
      <c r="D25" s="66"/>
      <c r="E25" s="80">
        <f>LO!D36</f>
        <v>25246589000</v>
      </c>
      <c r="F25" s="80">
        <v>26072601000</v>
      </c>
      <c r="G25" s="81">
        <f>E25-F25</f>
        <v>-826012000</v>
      </c>
      <c r="H25" s="80">
        <f>E25/F25%-100</f>
        <v>-3.1681227354340251</v>
      </c>
      <c r="I25" s="64"/>
      <c r="J25" s="64"/>
    </row>
    <row r="26" spans="1:10" s="65" customFormat="1" ht="18" customHeight="1" x14ac:dyDescent="0.25">
      <c r="A26" s="78" t="s">
        <v>378</v>
      </c>
      <c r="B26" s="78"/>
      <c r="C26" s="85" t="s">
        <v>379</v>
      </c>
      <c r="D26" s="66"/>
      <c r="E26" s="80">
        <v>0</v>
      </c>
      <c r="F26" s="80">
        <v>0</v>
      </c>
      <c r="G26" s="81">
        <v>0</v>
      </c>
      <c r="H26" s="80"/>
      <c r="I26" s="64"/>
      <c r="J26" s="64"/>
    </row>
    <row r="27" spans="1:10" s="74" customFormat="1" ht="29.25" customHeight="1" x14ac:dyDescent="0.25">
      <c r="A27" s="66" t="s">
        <v>190</v>
      </c>
      <c r="B27" s="66"/>
      <c r="C27" s="75" t="s">
        <v>380</v>
      </c>
      <c r="D27" s="68" t="s">
        <v>381</v>
      </c>
      <c r="E27" s="86">
        <f>SUM(E28:E29)</f>
        <v>529379499066</v>
      </c>
      <c r="F27" s="86">
        <v>346519512442</v>
      </c>
      <c r="G27" s="86">
        <f t="shared" ref="G27" si="7">SUM(G28:G29)</f>
        <v>182859986624</v>
      </c>
      <c r="H27" s="77">
        <f>E27/F27%-100</f>
        <v>52.770473251374796</v>
      </c>
      <c r="I27" s="73"/>
      <c r="J27" s="73"/>
    </row>
    <row r="28" spans="1:10" s="65" customFormat="1" ht="18" customHeight="1" x14ac:dyDescent="0.25">
      <c r="A28" s="78" t="s">
        <v>382</v>
      </c>
      <c r="B28" s="78"/>
      <c r="C28" s="85" t="s">
        <v>383</v>
      </c>
      <c r="D28" s="66"/>
      <c r="E28" s="80">
        <f>LO!D40</f>
        <v>155084193399</v>
      </c>
      <c r="F28" s="80">
        <v>145572569507</v>
      </c>
      <c r="G28" s="81">
        <f t="shared" ref="G28:G29" si="8">E28-F28</f>
        <v>9511623892</v>
      </c>
      <c r="H28" s="80">
        <f t="shared" ref="H28:H29" si="9">E28/F28%-100</f>
        <v>6.5339396867228032</v>
      </c>
      <c r="I28" s="64"/>
      <c r="J28" s="64"/>
    </row>
    <row r="29" spans="1:10" s="65" customFormat="1" ht="31.5" customHeight="1" x14ac:dyDescent="0.25">
      <c r="A29" s="78" t="s">
        <v>384</v>
      </c>
      <c r="B29" s="78"/>
      <c r="C29" s="82" t="s">
        <v>385</v>
      </c>
      <c r="D29" s="79" t="s">
        <v>386</v>
      </c>
      <c r="E29" s="80">
        <f>LO!D41+LO!D43</f>
        <v>374295305667</v>
      </c>
      <c r="F29" s="80">
        <v>200946942935</v>
      </c>
      <c r="G29" s="81">
        <f t="shared" si="8"/>
        <v>173348362732</v>
      </c>
      <c r="H29" s="80">
        <f t="shared" si="9"/>
        <v>86.265737711706691</v>
      </c>
      <c r="I29" s="64"/>
      <c r="J29" s="64"/>
    </row>
    <row r="30" spans="1:10" s="74" customFormat="1" ht="17.100000000000001" customHeight="1" x14ac:dyDescent="0.25">
      <c r="A30" s="66"/>
      <c r="B30" s="66"/>
      <c r="C30" s="75"/>
      <c r="D30" s="66"/>
      <c r="E30" s="83"/>
      <c r="F30" s="83"/>
      <c r="G30" s="83"/>
      <c r="H30" s="80"/>
      <c r="I30" s="73"/>
      <c r="J30" s="73"/>
    </row>
    <row r="31" spans="1:10" s="74" customFormat="1" ht="17.100000000000001" customHeight="1" x14ac:dyDescent="0.25">
      <c r="A31" s="66" t="s">
        <v>195</v>
      </c>
      <c r="B31" s="66"/>
      <c r="C31" s="75" t="s">
        <v>387</v>
      </c>
      <c r="D31" s="68" t="s">
        <v>388</v>
      </c>
      <c r="E31" s="77">
        <f>E32</f>
        <v>3515000000</v>
      </c>
      <c r="F31" s="77">
        <v>12502779783</v>
      </c>
      <c r="G31" s="77">
        <f t="shared" ref="G31" si="10">G32</f>
        <v>-8987779783</v>
      </c>
      <c r="H31" s="77">
        <f>E31/F31%-100</f>
        <v>-71.886252009498421</v>
      </c>
      <c r="I31" s="73"/>
      <c r="J31" s="73"/>
    </row>
    <row r="32" spans="1:10" s="65" customFormat="1" ht="18" customHeight="1" x14ac:dyDescent="0.25">
      <c r="A32" s="78" t="s">
        <v>197</v>
      </c>
      <c r="B32" s="78"/>
      <c r="C32" s="78" t="s">
        <v>389</v>
      </c>
      <c r="D32" s="79" t="s">
        <v>386</v>
      </c>
      <c r="E32" s="80">
        <f>LO!D45+LO!D51</f>
        <v>3515000000</v>
      </c>
      <c r="F32" s="80">
        <v>12502779783</v>
      </c>
      <c r="G32" s="81">
        <f t="shared" ref="G32" si="11">E32-F32</f>
        <v>-8987779783</v>
      </c>
      <c r="H32" s="80">
        <f>E32/F32%-100</f>
        <v>-71.886252009498421</v>
      </c>
      <c r="I32" s="64"/>
      <c r="J32" s="64"/>
    </row>
    <row r="33" spans="1:10" s="65" customFormat="1" ht="17.100000000000001" hidden="1" customHeight="1" x14ac:dyDescent="0.25">
      <c r="A33" s="78" t="s">
        <v>206</v>
      </c>
      <c r="B33" s="78"/>
      <c r="C33" s="78" t="s">
        <v>207</v>
      </c>
      <c r="D33" s="66"/>
      <c r="E33" s="80">
        <v>0</v>
      </c>
      <c r="F33" s="80">
        <v>0</v>
      </c>
      <c r="G33" s="81">
        <v>0</v>
      </c>
      <c r="H33" s="80">
        <v>0</v>
      </c>
      <c r="I33" s="64"/>
      <c r="J33" s="64"/>
    </row>
    <row r="34" spans="1:10" s="74" customFormat="1" ht="17.100000000000001" customHeight="1" x14ac:dyDescent="0.25">
      <c r="A34" s="87"/>
      <c r="B34" s="87"/>
      <c r="C34" s="88"/>
      <c r="D34" s="87"/>
      <c r="E34" s="70"/>
      <c r="F34" s="70"/>
      <c r="G34" s="70"/>
      <c r="H34" s="80"/>
      <c r="I34" s="73"/>
      <c r="J34" s="73"/>
    </row>
    <row r="35" spans="1:10" s="74" customFormat="1" ht="17.100000000000001" hidden="1" customHeight="1" x14ac:dyDescent="0.25">
      <c r="A35" s="66" t="s">
        <v>209</v>
      </c>
      <c r="B35" s="66"/>
      <c r="C35" s="75" t="s">
        <v>390</v>
      </c>
      <c r="D35" s="68" t="s">
        <v>391</v>
      </c>
      <c r="E35" s="77">
        <v>0</v>
      </c>
      <c r="F35" s="77">
        <v>0</v>
      </c>
      <c r="G35" s="77">
        <v>0</v>
      </c>
      <c r="H35" s="77">
        <v>0</v>
      </c>
      <c r="I35" s="73"/>
      <c r="J35" s="73"/>
    </row>
    <row r="36" spans="1:10" s="65" customFormat="1" ht="18.75" hidden="1" customHeight="1" x14ac:dyDescent="0.25">
      <c r="A36" s="78" t="s">
        <v>392</v>
      </c>
      <c r="B36" s="78"/>
      <c r="C36" s="78" t="s">
        <v>393</v>
      </c>
      <c r="D36" s="79" t="s">
        <v>394</v>
      </c>
      <c r="E36" s="80">
        <v>0</v>
      </c>
      <c r="F36" s="80">
        <v>0</v>
      </c>
      <c r="G36" s="81">
        <v>0</v>
      </c>
      <c r="H36" s="80">
        <v>0</v>
      </c>
      <c r="I36" s="64"/>
      <c r="J36" s="64"/>
    </row>
    <row r="37" spans="1:10" s="74" customFormat="1" ht="17.100000000000001" hidden="1" customHeight="1" x14ac:dyDescent="0.25">
      <c r="A37" s="66"/>
      <c r="B37" s="66"/>
      <c r="C37" s="88"/>
      <c r="D37" s="66"/>
      <c r="E37" s="89"/>
      <c r="F37" s="89"/>
      <c r="G37" s="90"/>
      <c r="H37" s="91"/>
      <c r="I37" s="73"/>
      <c r="J37" s="73"/>
    </row>
    <row r="38" spans="1:10" s="74" customFormat="1" ht="30" customHeight="1" x14ac:dyDescent="0.25">
      <c r="A38" s="66"/>
      <c r="B38" s="66"/>
      <c r="C38" s="66" t="s">
        <v>214</v>
      </c>
      <c r="D38" s="68" t="s">
        <v>352</v>
      </c>
      <c r="E38" s="92">
        <f>E18+E31+E12</f>
        <v>2240682758910.54</v>
      </c>
      <c r="F38" s="92">
        <v>2198509240723.3701</v>
      </c>
      <c r="G38" s="92">
        <f t="shared" ref="G38" si="12">G18+G31+G12</f>
        <v>42173518187.170013</v>
      </c>
      <c r="H38" s="92">
        <f>E38/F38%-100</f>
        <v>1.9182779588087584</v>
      </c>
      <c r="I38" s="73"/>
      <c r="J38" s="73"/>
    </row>
    <row r="39" spans="1:10" s="74" customFormat="1" ht="17.100000000000001" customHeight="1" x14ac:dyDescent="0.25">
      <c r="A39" s="66"/>
      <c r="B39" s="66"/>
      <c r="C39" s="66"/>
      <c r="D39" s="66"/>
      <c r="E39" s="77"/>
      <c r="F39" s="77"/>
      <c r="G39" s="77"/>
      <c r="H39" s="80"/>
      <c r="I39" s="73"/>
      <c r="J39" s="73"/>
    </row>
    <row r="40" spans="1:10" s="74" customFormat="1" ht="18" customHeight="1" x14ac:dyDescent="0.25">
      <c r="A40" s="66" t="s">
        <v>215</v>
      </c>
      <c r="B40" s="66"/>
      <c r="C40" s="67" t="s">
        <v>216</v>
      </c>
      <c r="D40" s="68" t="s">
        <v>395</v>
      </c>
      <c r="E40" s="70"/>
      <c r="F40" s="70"/>
      <c r="G40" s="83"/>
      <c r="H40" s="77"/>
      <c r="I40" s="73"/>
      <c r="J40" s="73"/>
    </row>
    <row r="41" spans="1:10" s="74" customFormat="1" ht="18" customHeight="1" x14ac:dyDescent="0.25">
      <c r="A41" s="66" t="s">
        <v>217</v>
      </c>
      <c r="B41" s="66"/>
      <c r="C41" s="66" t="s">
        <v>396</v>
      </c>
      <c r="D41" s="68" t="s">
        <v>397</v>
      </c>
      <c r="E41" s="77">
        <f t="shared" ref="E41" si="13">SUM(E42:E52)</f>
        <v>56548353841.299995</v>
      </c>
      <c r="F41" s="77">
        <v>274733886583.92999</v>
      </c>
      <c r="G41" s="77">
        <f t="shared" ref="G41" si="14">SUM(G42:G52)</f>
        <v>-4402254824.2700005</v>
      </c>
      <c r="H41" s="77">
        <f t="shared" ref="H41:H52" si="15">E41/F41%-100</f>
        <v>-79.417044419081989</v>
      </c>
      <c r="I41" s="73"/>
      <c r="J41" s="73"/>
    </row>
    <row r="42" spans="1:10" s="65" customFormat="1" ht="18" customHeight="1" x14ac:dyDescent="0.25">
      <c r="A42" s="78" t="s">
        <v>219</v>
      </c>
      <c r="B42" s="78"/>
      <c r="C42" s="78" t="s">
        <v>398</v>
      </c>
      <c r="D42" s="79" t="s">
        <v>399</v>
      </c>
      <c r="E42" s="80">
        <f>LO!D60+LO!D61+LO!D62+LO!D63</f>
        <v>18441161357</v>
      </c>
      <c r="F42" s="80">
        <v>25809828129</v>
      </c>
      <c r="G42" s="81">
        <f t="shared" ref="G42:G52" si="16">E42-F42</f>
        <v>-7368666772</v>
      </c>
      <c r="H42" s="80">
        <f t="shared" si="15"/>
        <v>-28.549848279386808</v>
      </c>
      <c r="I42" s="64"/>
      <c r="J42" s="64"/>
    </row>
    <row r="43" spans="1:10" s="65" customFormat="1" ht="18" customHeight="1" x14ac:dyDescent="0.25">
      <c r="A43" s="78" t="s">
        <v>256</v>
      </c>
      <c r="B43" s="78"/>
      <c r="C43" s="78" t="s">
        <v>400</v>
      </c>
      <c r="D43" s="79" t="s">
        <v>401</v>
      </c>
      <c r="E43" s="80">
        <f>LO!D65+LO!D66+LO!D67+LO!D73+LO!D74</f>
        <v>4695394639</v>
      </c>
      <c r="F43" s="80">
        <v>4781893503.3400002</v>
      </c>
      <c r="G43" s="81">
        <f t="shared" si="16"/>
        <v>-86498864.340000153</v>
      </c>
      <c r="H43" s="80">
        <f t="shared" si="15"/>
        <v>-1.8088831187809404</v>
      </c>
      <c r="I43" s="64"/>
      <c r="J43" s="64"/>
    </row>
    <row r="44" spans="1:10" s="65" customFormat="1" ht="18" customHeight="1" x14ac:dyDescent="0.25">
      <c r="A44" s="78" t="s">
        <v>258</v>
      </c>
      <c r="B44" s="78"/>
      <c r="C44" s="78" t="s">
        <v>402</v>
      </c>
      <c r="D44" s="79" t="s">
        <v>403</v>
      </c>
      <c r="E44" s="80">
        <f>LO!D76+LO!D77+LO!D78+LO!D79</f>
        <v>8322925103.6700001</v>
      </c>
      <c r="F44" s="80">
        <v>13763806006</v>
      </c>
      <c r="G44" s="81">
        <f t="shared" si="16"/>
        <v>-5440880902.3299999</v>
      </c>
      <c r="H44" s="80">
        <f t="shared" si="15"/>
        <v>-39.530351560884966</v>
      </c>
      <c r="I44" s="64"/>
      <c r="J44" s="64"/>
    </row>
    <row r="45" spans="1:10" s="65" customFormat="1" ht="18" customHeight="1" x14ac:dyDescent="0.25">
      <c r="A45" s="78" t="s">
        <v>259</v>
      </c>
      <c r="B45" s="78"/>
      <c r="C45" s="78" t="s">
        <v>404</v>
      </c>
      <c r="D45" s="79" t="s">
        <v>405</v>
      </c>
      <c r="E45" s="80">
        <f>LO!D86</f>
        <v>1299956779</v>
      </c>
      <c r="F45" s="80">
        <v>1526537083</v>
      </c>
      <c r="G45" s="81">
        <f t="shared" si="16"/>
        <v>-226580304</v>
      </c>
      <c r="H45" s="80">
        <f t="shared" si="15"/>
        <v>-14.842764484614875</v>
      </c>
      <c r="I45" s="64"/>
      <c r="J45" s="64"/>
    </row>
    <row r="46" spans="1:10" s="65" customFormat="1" ht="18" customHeight="1" x14ac:dyDescent="0.25">
      <c r="A46" s="78" t="s">
        <v>267</v>
      </c>
      <c r="B46" s="78"/>
      <c r="C46" s="78" t="s">
        <v>406</v>
      </c>
      <c r="D46" s="79" t="s">
        <v>407</v>
      </c>
      <c r="E46" s="80">
        <f>LO!D92</f>
        <v>1407297541</v>
      </c>
      <c r="F46" s="80">
        <v>2302036695</v>
      </c>
      <c r="G46" s="81">
        <f t="shared" si="16"/>
        <v>-894739154</v>
      </c>
      <c r="H46" s="80">
        <f t="shared" si="15"/>
        <v>-38.86728460685984</v>
      </c>
      <c r="I46" s="64"/>
      <c r="J46" s="64"/>
    </row>
    <row r="47" spans="1:10" s="65" customFormat="1" ht="18" customHeight="1" x14ac:dyDescent="0.25">
      <c r="A47" s="78" t="s">
        <v>269</v>
      </c>
      <c r="B47" s="78"/>
      <c r="C47" s="78" t="s">
        <v>408</v>
      </c>
      <c r="D47" s="79" t="s">
        <v>409</v>
      </c>
      <c r="E47" s="80">
        <f>LO!D96+LO!D97</f>
        <v>14156931324.629999</v>
      </c>
      <c r="F47" s="80">
        <v>4165690806</v>
      </c>
      <c r="G47" s="81">
        <f t="shared" si="16"/>
        <v>9991240518.6299992</v>
      </c>
      <c r="H47" s="80">
        <v>0</v>
      </c>
      <c r="I47" s="64"/>
      <c r="J47" s="64"/>
    </row>
    <row r="48" spans="1:10" s="65" customFormat="1" ht="18" customHeight="1" x14ac:dyDescent="0.25">
      <c r="A48" s="78" t="s">
        <v>271</v>
      </c>
      <c r="B48" s="78"/>
      <c r="C48" s="78" t="s">
        <v>410</v>
      </c>
      <c r="D48" s="79" t="s">
        <v>411</v>
      </c>
      <c r="E48" s="80">
        <v>0</v>
      </c>
      <c r="F48" s="80">
        <v>0</v>
      </c>
      <c r="G48" s="81">
        <f t="shared" si="16"/>
        <v>0</v>
      </c>
      <c r="H48" s="80">
        <v>0</v>
      </c>
      <c r="I48" s="64"/>
      <c r="J48" s="64"/>
    </row>
    <row r="49" spans="1:10" s="65" customFormat="1" ht="18" customHeight="1" x14ac:dyDescent="0.25">
      <c r="A49" s="78" t="s">
        <v>412</v>
      </c>
      <c r="B49" s="78"/>
      <c r="C49" s="78" t="s">
        <v>413</v>
      </c>
      <c r="D49" s="79" t="s">
        <v>411</v>
      </c>
      <c r="E49" s="80">
        <f>LO!D100+LO!D101+LO!D104</f>
        <v>809458000</v>
      </c>
      <c r="F49" s="80">
        <v>3624342481</v>
      </c>
      <c r="G49" s="81">
        <f t="shared" si="16"/>
        <v>-2814884481</v>
      </c>
      <c r="H49" s="80">
        <f t="shared" si="15"/>
        <v>-77.666073108613602</v>
      </c>
      <c r="I49" s="64"/>
      <c r="J49" s="64"/>
    </row>
    <row r="50" spans="1:10" s="65" customFormat="1" ht="18" customHeight="1" x14ac:dyDescent="0.25">
      <c r="A50" s="78" t="s">
        <v>414</v>
      </c>
      <c r="B50" s="78"/>
      <c r="C50" s="78" t="s">
        <v>415</v>
      </c>
      <c r="D50" s="79" t="s">
        <v>416</v>
      </c>
      <c r="E50" s="80">
        <v>0</v>
      </c>
      <c r="F50" s="80">
        <v>0</v>
      </c>
      <c r="G50" s="81">
        <f t="shared" si="16"/>
        <v>0</v>
      </c>
      <c r="H50" s="80" t="e">
        <f t="shared" si="15"/>
        <v>#DIV/0!</v>
      </c>
      <c r="I50" s="64"/>
      <c r="J50" s="64"/>
    </row>
    <row r="51" spans="1:10" s="65" customFormat="1" ht="18" customHeight="1" x14ac:dyDescent="0.25">
      <c r="A51" s="78" t="s">
        <v>417</v>
      </c>
      <c r="B51" s="78"/>
      <c r="C51" s="82" t="s">
        <v>418</v>
      </c>
      <c r="D51" s="79" t="s">
        <v>419</v>
      </c>
      <c r="E51" s="80">
        <f>LO!D107</f>
        <v>6667771159</v>
      </c>
      <c r="F51" s="80">
        <v>3052338631.5799999</v>
      </c>
      <c r="G51" s="81">
        <f t="shared" si="16"/>
        <v>3615432527.4200001</v>
      </c>
      <c r="H51" s="80">
        <f t="shared" si="15"/>
        <v>118.44794971351268</v>
      </c>
      <c r="I51" s="64"/>
      <c r="J51" s="64"/>
    </row>
    <row r="52" spans="1:10" s="65" customFormat="1" ht="18" customHeight="1" x14ac:dyDescent="0.25">
      <c r="A52" s="78" t="s">
        <v>420</v>
      </c>
      <c r="B52" s="78"/>
      <c r="C52" s="78" t="s">
        <v>277</v>
      </c>
      <c r="D52" s="79" t="s">
        <v>421</v>
      </c>
      <c r="E52" s="80">
        <f>LO!D111</f>
        <v>747457938</v>
      </c>
      <c r="F52" s="80">
        <v>1924135330.6500001</v>
      </c>
      <c r="G52" s="81">
        <f t="shared" si="16"/>
        <v>-1176677392.6500001</v>
      </c>
      <c r="H52" s="80">
        <f t="shared" si="15"/>
        <v>-61.15356721049875</v>
      </c>
      <c r="I52" s="64"/>
      <c r="J52" s="64"/>
    </row>
    <row r="53" spans="1:10" s="65" customFormat="1" ht="17.100000000000001" customHeight="1" x14ac:dyDescent="0.25">
      <c r="A53" s="78"/>
      <c r="B53" s="78"/>
      <c r="C53" s="78"/>
      <c r="D53" s="66"/>
      <c r="E53" s="80"/>
      <c r="F53" s="80"/>
      <c r="G53" s="81"/>
      <c r="H53" s="80"/>
      <c r="I53" s="64"/>
      <c r="J53" s="64"/>
    </row>
    <row r="54" spans="1:10" s="74" customFormat="1" ht="17.100000000000001" customHeight="1" x14ac:dyDescent="0.25">
      <c r="A54" s="66" t="s">
        <v>280</v>
      </c>
      <c r="B54" s="66"/>
      <c r="C54" s="66" t="s">
        <v>281</v>
      </c>
      <c r="D54" s="68" t="s">
        <v>422</v>
      </c>
      <c r="E54" s="77">
        <f t="shared" ref="E54:G54" si="17">E55</f>
        <v>346614124</v>
      </c>
      <c r="F54" s="77">
        <v>114544385</v>
      </c>
      <c r="G54" s="77">
        <f t="shared" si="17"/>
        <v>-393158634</v>
      </c>
      <c r="H54" s="77">
        <f t="shared" ref="H54:H55" si="18">E54/F54%-100</f>
        <v>202.60245755389928</v>
      </c>
      <c r="I54" s="73"/>
      <c r="J54" s="73"/>
    </row>
    <row r="55" spans="1:10" s="65" customFormat="1" ht="18" customHeight="1" x14ac:dyDescent="0.25">
      <c r="A55" s="78" t="s">
        <v>282</v>
      </c>
      <c r="B55" s="78"/>
      <c r="C55" s="78" t="s">
        <v>423</v>
      </c>
      <c r="D55" s="79" t="s">
        <v>424</v>
      </c>
      <c r="E55" s="80">
        <f>LO!D114+LO!D116</f>
        <v>346614124</v>
      </c>
      <c r="F55" s="80">
        <v>739772758</v>
      </c>
      <c r="G55" s="81">
        <f t="shared" ref="G55" si="19">E55-F55</f>
        <v>-393158634</v>
      </c>
      <c r="H55" s="80">
        <f t="shared" si="18"/>
        <v>-53.145865368564976</v>
      </c>
      <c r="I55" s="64"/>
      <c r="J55" s="64"/>
    </row>
    <row r="56" spans="1:10" s="65" customFormat="1" ht="15.75" customHeight="1" x14ac:dyDescent="0.25">
      <c r="A56" s="78"/>
      <c r="B56" s="78"/>
      <c r="C56" s="78"/>
      <c r="D56" s="66"/>
      <c r="E56" s="80"/>
      <c r="F56" s="80"/>
      <c r="G56" s="81"/>
      <c r="H56" s="80"/>
      <c r="I56" s="64"/>
      <c r="J56" s="64"/>
    </row>
    <row r="57" spans="1:10" s="74" customFormat="1" ht="17.100000000000001" customHeight="1" x14ac:dyDescent="0.25">
      <c r="A57" s="66" t="s">
        <v>286</v>
      </c>
      <c r="B57" s="66"/>
      <c r="C57" s="66" t="s">
        <v>425</v>
      </c>
      <c r="D57" s="68" t="s">
        <v>422</v>
      </c>
      <c r="E57" s="77">
        <f t="shared" ref="E57:G57" si="20">E58</f>
        <v>1192195650</v>
      </c>
      <c r="F57" s="77">
        <v>0</v>
      </c>
      <c r="G57" s="77">
        <f t="shared" si="20"/>
        <v>-978754118</v>
      </c>
      <c r="H57" s="77">
        <v>0</v>
      </c>
      <c r="I57" s="73"/>
      <c r="J57" s="73"/>
    </row>
    <row r="58" spans="1:10" s="65" customFormat="1" ht="18" customHeight="1" x14ac:dyDescent="0.25">
      <c r="A58" s="78" t="s">
        <v>426</v>
      </c>
      <c r="B58" s="78"/>
      <c r="C58" s="78" t="s">
        <v>427</v>
      </c>
      <c r="D58" s="79" t="s">
        <v>424</v>
      </c>
      <c r="E58" s="80">
        <f>LO!D117</f>
        <v>1192195650</v>
      </c>
      <c r="F58" s="80">
        <v>2170949768</v>
      </c>
      <c r="G58" s="81">
        <f t="shared" ref="G58" si="21">E58-F58</f>
        <v>-978754118</v>
      </c>
      <c r="H58" s="80">
        <v>0</v>
      </c>
      <c r="I58" s="64"/>
      <c r="J58" s="64"/>
    </row>
    <row r="59" spans="1:10" s="65" customFormat="1" ht="15.75" customHeight="1" x14ac:dyDescent="0.25">
      <c r="A59" s="78"/>
      <c r="B59" s="78"/>
      <c r="C59" s="78"/>
      <c r="D59" s="66"/>
      <c r="E59" s="80"/>
      <c r="F59" s="80"/>
      <c r="G59" s="81"/>
      <c r="H59" s="80"/>
      <c r="I59" s="64"/>
      <c r="J59" s="64"/>
    </row>
    <row r="60" spans="1:10" s="74" customFormat="1" ht="17.100000000000001" customHeight="1" x14ac:dyDescent="0.25">
      <c r="A60" s="66" t="s">
        <v>296</v>
      </c>
      <c r="B60" s="66"/>
      <c r="C60" s="75" t="s">
        <v>287</v>
      </c>
      <c r="D60" s="68" t="s">
        <v>428</v>
      </c>
      <c r="E60" s="77">
        <f t="shared" ref="E60" si="22">SUM(E61:E63)</f>
        <v>229765500777</v>
      </c>
      <c r="F60" s="77">
        <v>220361261955</v>
      </c>
      <c r="G60" s="77">
        <f t="shared" ref="G60" si="23">SUM(G61:G63)</f>
        <v>9404238822</v>
      </c>
      <c r="H60" s="77">
        <f t="shared" ref="H60:H62" si="24">E60/F60%-100</f>
        <v>4.2676461091970026</v>
      </c>
      <c r="I60" s="73"/>
      <c r="J60" s="73"/>
    </row>
    <row r="61" spans="1:10" s="65" customFormat="1" ht="30" customHeight="1" x14ac:dyDescent="0.25">
      <c r="A61" s="78" t="s">
        <v>429</v>
      </c>
      <c r="B61" s="78"/>
      <c r="C61" s="78" t="s">
        <v>430</v>
      </c>
      <c r="D61" s="93" t="s">
        <v>431</v>
      </c>
      <c r="E61" s="80">
        <f>LO!D119+LO!D120+LO!D121</f>
        <v>5820744972</v>
      </c>
      <c r="F61" s="80">
        <v>7556342567</v>
      </c>
      <c r="G61" s="81">
        <f t="shared" ref="G61:G62" si="25">E61-F61</f>
        <v>-1735597595</v>
      </c>
      <c r="H61" s="80">
        <f t="shared" si="24"/>
        <v>-22.968752139159079</v>
      </c>
      <c r="I61" s="64"/>
      <c r="J61" s="64"/>
    </row>
    <row r="62" spans="1:10" s="95" customFormat="1" ht="33" customHeight="1" x14ac:dyDescent="0.25">
      <c r="A62" s="78" t="s">
        <v>432</v>
      </c>
      <c r="B62" s="78"/>
      <c r="C62" s="78" t="s">
        <v>433</v>
      </c>
      <c r="D62" s="93" t="s">
        <v>434</v>
      </c>
      <c r="E62" s="91">
        <f>LO!D122+LO!D123</f>
        <v>223944755805</v>
      </c>
      <c r="F62" s="91">
        <v>212804919388</v>
      </c>
      <c r="G62" s="81">
        <f t="shared" si="25"/>
        <v>11139836417</v>
      </c>
      <c r="H62" s="80">
        <f t="shared" si="24"/>
        <v>5.2347645200293016</v>
      </c>
      <c r="I62" s="94"/>
      <c r="J62" s="94"/>
    </row>
    <row r="63" spans="1:10" s="95" customFormat="1" ht="18" customHeight="1" x14ac:dyDescent="0.25">
      <c r="A63" s="78" t="s">
        <v>435</v>
      </c>
      <c r="B63" s="78"/>
      <c r="C63" s="78" t="s">
        <v>436</v>
      </c>
      <c r="D63" s="93" t="s">
        <v>437</v>
      </c>
      <c r="E63" s="91">
        <v>0</v>
      </c>
      <c r="F63" s="91">
        <v>0</v>
      </c>
      <c r="G63" s="81">
        <v>0</v>
      </c>
      <c r="H63" s="80">
        <v>0</v>
      </c>
      <c r="I63" s="94"/>
      <c r="J63" s="94"/>
    </row>
    <row r="64" spans="1:10" s="65" customFormat="1" ht="17.100000000000001" customHeight="1" x14ac:dyDescent="0.25">
      <c r="A64" s="78" t="s">
        <v>438</v>
      </c>
      <c r="B64" s="78"/>
      <c r="C64" s="78"/>
      <c r="D64" s="66"/>
      <c r="E64" s="80"/>
      <c r="F64" s="80"/>
      <c r="G64" s="81"/>
      <c r="H64" s="80"/>
      <c r="I64" s="64"/>
      <c r="J64" s="64"/>
    </row>
    <row r="65" spans="1:10" s="74" customFormat="1" ht="17.100000000000001" customHeight="1" x14ac:dyDescent="0.25">
      <c r="A65" s="66" t="s">
        <v>439</v>
      </c>
      <c r="B65" s="66"/>
      <c r="C65" s="66" t="s">
        <v>297</v>
      </c>
      <c r="D65" s="68" t="s">
        <v>440</v>
      </c>
      <c r="E65" s="77">
        <f t="shared" ref="E65" si="26">SUM(E66:E68)</f>
        <v>324119536.75</v>
      </c>
      <c r="F65" s="77">
        <v>164116600.40999997</v>
      </c>
      <c r="G65" s="77">
        <f t="shared" ref="G65" si="27">SUM(G66:G68)</f>
        <v>-1492052346.6700001</v>
      </c>
      <c r="H65" s="77">
        <f t="shared" ref="H65:H70" si="28">E65/F65%-100</f>
        <v>97.493450351930846</v>
      </c>
      <c r="I65" s="73"/>
      <c r="J65" s="73"/>
    </row>
    <row r="66" spans="1:10" s="65" customFormat="1" ht="18" customHeight="1" x14ac:dyDescent="0.25">
      <c r="A66" s="78" t="s">
        <v>441</v>
      </c>
      <c r="B66" s="78"/>
      <c r="C66" s="78" t="s">
        <v>301</v>
      </c>
      <c r="D66" s="79" t="s">
        <v>442</v>
      </c>
      <c r="E66" s="80">
        <f>LO!D127</f>
        <v>324119536.75</v>
      </c>
      <c r="F66" s="80">
        <v>1816171883.4200001</v>
      </c>
      <c r="G66" s="81">
        <f t="shared" ref="G66:G68" si="29">E66-F66</f>
        <v>-1492052346.6700001</v>
      </c>
      <c r="H66" s="80">
        <f t="shared" si="28"/>
        <v>-82.153697031161144</v>
      </c>
      <c r="I66" s="64"/>
      <c r="J66" s="64"/>
    </row>
    <row r="67" spans="1:10" s="65" customFormat="1" ht="18" customHeight="1" x14ac:dyDescent="0.25">
      <c r="A67" s="78" t="s">
        <v>443</v>
      </c>
      <c r="B67" s="78"/>
      <c r="C67" s="78" t="s">
        <v>444</v>
      </c>
      <c r="D67" s="79" t="s">
        <v>445</v>
      </c>
      <c r="E67" s="80">
        <v>0</v>
      </c>
      <c r="F67" s="80">
        <v>0</v>
      </c>
      <c r="G67" s="81">
        <f t="shared" si="29"/>
        <v>0</v>
      </c>
      <c r="H67" s="80" t="e">
        <f t="shared" si="28"/>
        <v>#DIV/0!</v>
      </c>
      <c r="I67" s="64"/>
      <c r="J67" s="64"/>
    </row>
    <row r="68" spans="1:10" s="65" customFormat="1" ht="18" customHeight="1" x14ac:dyDescent="0.25">
      <c r="A68" s="78" t="s">
        <v>446</v>
      </c>
      <c r="B68" s="78"/>
      <c r="C68" s="78" t="s">
        <v>447</v>
      </c>
      <c r="D68" s="79" t="s">
        <v>448</v>
      </c>
      <c r="E68" s="80">
        <v>0</v>
      </c>
      <c r="F68" s="80">
        <v>0</v>
      </c>
      <c r="G68" s="81">
        <f t="shared" si="29"/>
        <v>0</v>
      </c>
      <c r="H68" s="80" t="e">
        <f t="shared" si="28"/>
        <v>#DIV/0!</v>
      </c>
      <c r="I68" s="64"/>
      <c r="J68" s="64"/>
    </row>
    <row r="69" spans="1:10" s="74" customFormat="1" ht="27.75" customHeight="1" x14ac:dyDescent="0.25">
      <c r="A69" s="66"/>
      <c r="B69" s="66"/>
      <c r="C69" s="66" t="s">
        <v>449</v>
      </c>
      <c r="D69" s="68" t="s">
        <v>395</v>
      </c>
      <c r="E69" s="96">
        <f t="shared" ref="E69" si="30">E65+E60+E57+E54+E41</f>
        <v>288176783929.04999</v>
      </c>
      <c r="F69" s="96">
        <v>275012547569.33997</v>
      </c>
      <c r="G69" s="96">
        <f t="shared" ref="G69" si="31">G65+G60+G57+G54+G41</f>
        <v>2138018899.0599995</v>
      </c>
      <c r="H69" s="92">
        <f t="shared" si="28"/>
        <v>4.7867766311247664</v>
      </c>
      <c r="I69" s="73"/>
      <c r="J69" s="73"/>
    </row>
    <row r="70" spans="1:10" s="74" customFormat="1" ht="27.75" customHeight="1" x14ac:dyDescent="0.25">
      <c r="A70" s="97"/>
      <c r="B70" s="97"/>
      <c r="C70" s="98" t="s">
        <v>305</v>
      </c>
      <c r="D70" s="98"/>
      <c r="E70" s="96">
        <f t="shared" ref="E70:G70" si="32">E38-E69</f>
        <v>1952505974981.49</v>
      </c>
      <c r="F70" s="96">
        <v>-209286560293.33997</v>
      </c>
      <c r="G70" s="96">
        <f t="shared" si="32"/>
        <v>40035499288.110016</v>
      </c>
      <c r="H70" s="92">
        <f t="shared" si="28"/>
        <v>-1032.9342372700958</v>
      </c>
      <c r="I70" s="73"/>
      <c r="J70" s="73"/>
    </row>
    <row r="71" spans="1:10" ht="6" customHeight="1" x14ac:dyDescent="0.25">
      <c r="C71" s="99"/>
      <c r="D71" s="100"/>
      <c r="E71" s="48"/>
      <c r="F71" s="101"/>
      <c r="G71" s="48"/>
    </row>
    <row r="72" spans="1:10" ht="23.25" customHeight="1" x14ac:dyDescent="0.25">
      <c r="D72" s="102"/>
      <c r="E72" s="103">
        <v>2.74658203125E-4</v>
      </c>
      <c r="F72" s="48">
        <v>-209286560293.34</v>
      </c>
      <c r="G72" s="103">
        <v>2.74658203125E-4</v>
      </c>
    </row>
    <row r="73" spans="1:10" ht="27.75" customHeight="1" x14ac:dyDescent="0.25">
      <c r="D73" s="102"/>
      <c r="E73" s="106">
        <f>NERACA!C122</f>
        <v>1952505974981.49</v>
      </c>
      <c r="F73" s="176" t="s">
        <v>450</v>
      </c>
      <c r="G73" s="176"/>
      <c r="H73" s="176"/>
    </row>
    <row r="74" spans="1:10" ht="24.75" customHeight="1" x14ac:dyDescent="0.3">
      <c r="E74" s="105">
        <f>E70-E73</f>
        <v>0</v>
      </c>
      <c r="F74" s="171"/>
      <c r="G74" s="171"/>
      <c r="H74" s="171"/>
    </row>
    <row r="75" spans="1:10" ht="21.75" x14ac:dyDescent="0.25">
      <c r="E75" s="105"/>
      <c r="F75" s="170"/>
      <c r="G75" s="170"/>
      <c r="H75" s="170"/>
    </row>
    <row r="76" spans="1:10" ht="21.75" x14ac:dyDescent="0.25">
      <c r="E76" s="44"/>
      <c r="F76" s="104"/>
      <c r="G76" s="104"/>
      <c r="H76" s="104"/>
    </row>
    <row r="77" spans="1:10" ht="21.75" x14ac:dyDescent="0.25">
      <c r="E77" s="45"/>
      <c r="F77" s="170"/>
      <c r="G77" s="170"/>
      <c r="H77" s="170"/>
    </row>
    <row r="78" spans="1:10" ht="21.75" x14ac:dyDescent="0.25">
      <c r="E78" s="45"/>
      <c r="F78" s="170"/>
      <c r="G78" s="170"/>
      <c r="H78" s="170"/>
    </row>
    <row r="79" spans="1:10" ht="21.75" x14ac:dyDescent="0.3">
      <c r="E79" s="45"/>
      <c r="F79" s="171"/>
      <c r="G79" s="171"/>
      <c r="H79" s="171"/>
    </row>
    <row r="80" spans="1:10" ht="12.75" customHeight="1" x14ac:dyDescent="0.25">
      <c r="F80" s="172"/>
      <c r="G80" s="172"/>
      <c r="H80" s="172"/>
    </row>
  </sheetData>
  <mergeCells count="11">
    <mergeCell ref="F74:H74"/>
    <mergeCell ref="A4:H4"/>
    <mergeCell ref="A5:H5"/>
    <mergeCell ref="A6:H6"/>
    <mergeCell ref="E7:H7"/>
    <mergeCell ref="F73:H73"/>
    <mergeCell ref="F75:H75"/>
    <mergeCell ref="F77:H77"/>
    <mergeCell ref="F78:H78"/>
    <mergeCell ref="F79:H79"/>
    <mergeCell ref="F80:H8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G157"/>
  <sheetViews>
    <sheetView tabSelected="1" view="pageBreakPreview" zoomScale="115" zoomScaleNormal="100" zoomScaleSheetLayoutView="115" workbookViewId="0">
      <selection activeCell="D86" sqref="D86"/>
    </sheetView>
  </sheetViews>
  <sheetFormatPr defaultRowHeight="15" x14ac:dyDescent="0.25"/>
  <cols>
    <col min="1" max="1" width="50.140625" style="112" customWidth="1"/>
    <col min="2" max="2" width="13" style="112" hidden="1" customWidth="1"/>
    <col min="3" max="3" width="29.42578125" style="112" customWidth="1"/>
    <col min="4" max="4" width="32.85546875" style="114" customWidth="1"/>
    <col min="5" max="235" width="9.140625" style="112"/>
    <col min="236" max="236" width="73.5703125" style="112" customWidth="1"/>
    <col min="237" max="237" width="13" style="112" customWidth="1"/>
    <col min="238" max="239" width="27.5703125" style="112" customWidth="1"/>
    <col min="240" max="241" width="9.140625" style="112"/>
    <col min="242" max="242" width="18.7109375" style="112" bestFit="1" customWidth="1"/>
    <col min="243" max="491" width="9.140625" style="112"/>
    <col min="492" max="492" width="73.5703125" style="112" customWidth="1"/>
    <col min="493" max="493" width="13" style="112" customWidth="1"/>
    <col min="494" max="495" width="27.5703125" style="112" customWidth="1"/>
    <col min="496" max="497" width="9.140625" style="112"/>
    <col min="498" max="498" width="18.7109375" style="112" bestFit="1" customWidth="1"/>
    <col min="499" max="747" width="9.140625" style="112"/>
    <col min="748" max="748" width="73.5703125" style="112" customWidth="1"/>
    <col min="749" max="749" width="13" style="112" customWidth="1"/>
    <col min="750" max="751" width="27.5703125" style="112" customWidth="1"/>
    <col min="752" max="753" width="9.140625" style="112"/>
    <col min="754" max="754" width="18.7109375" style="112" bestFit="1" customWidth="1"/>
    <col min="755" max="1003" width="9.140625" style="112"/>
    <col min="1004" max="1004" width="73.5703125" style="112" customWidth="1"/>
    <col min="1005" max="1005" width="13" style="112" customWidth="1"/>
    <col min="1006" max="1007" width="27.5703125" style="112" customWidth="1"/>
    <col min="1008" max="1009" width="9.140625" style="112"/>
    <col min="1010" max="1010" width="18.7109375" style="112" bestFit="1" customWidth="1"/>
    <col min="1011" max="1259" width="9.140625" style="112"/>
    <col min="1260" max="1260" width="73.5703125" style="112" customWidth="1"/>
    <col min="1261" max="1261" width="13" style="112" customWidth="1"/>
    <col min="1262" max="1263" width="27.5703125" style="112" customWidth="1"/>
    <col min="1264" max="1265" width="9.140625" style="112"/>
    <col min="1266" max="1266" width="18.7109375" style="112" bestFit="1" customWidth="1"/>
    <col min="1267" max="1515" width="9.140625" style="112"/>
    <col min="1516" max="1516" width="73.5703125" style="112" customWidth="1"/>
    <col min="1517" max="1517" width="13" style="112" customWidth="1"/>
    <col min="1518" max="1519" width="27.5703125" style="112" customWidth="1"/>
    <col min="1520" max="1521" width="9.140625" style="112"/>
    <col min="1522" max="1522" width="18.7109375" style="112" bestFit="1" customWidth="1"/>
    <col min="1523" max="1771" width="9.140625" style="112"/>
    <col min="1772" max="1772" width="73.5703125" style="112" customWidth="1"/>
    <col min="1773" max="1773" width="13" style="112" customWidth="1"/>
    <col min="1774" max="1775" width="27.5703125" style="112" customWidth="1"/>
    <col min="1776" max="1777" width="9.140625" style="112"/>
    <col min="1778" max="1778" width="18.7109375" style="112" bestFit="1" customWidth="1"/>
    <col min="1779" max="2027" width="9.140625" style="112"/>
    <col min="2028" max="2028" width="73.5703125" style="112" customWidth="1"/>
    <col min="2029" max="2029" width="13" style="112" customWidth="1"/>
    <col min="2030" max="2031" width="27.5703125" style="112" customWidth="1"/>
    <col min="2032" max="2033" width="9.140625" style="112"/>
    <col min="2034" max="2034" width="18.7109375" style="112" bestFit="1" customWidth="1"/>
    <col min="2035" max="2283" width="9.140625" style="112"/>
    <col min="2284" max="2284" width="73.5703125" style="112" customWidth="1"/>
    <col min="2285" max="2285" width="13" style="112" customWidth="1"/>
    <col min="2286" max="2287" width="27.5703125" style="112" customWidth="1"/>
    <col min="2288" max="2289" width="9.140625" style="112"/>
    <col min="2290" max="2290" width="18.7109375" style="112" bestFit="1" customWidth="1"/>
    <col min="2291" max="2539" width="9.140625" style="112"/>
    <col min="2540" max="2540" width="73.5703125" style="112" customWidth="1"/>
    <col min="2541" max="2541" width="13" style="112" customWidth="1"/>
    <col min="2542" max="2543" width="27.5703125" style="112" customWidth="1"/>
    <col min="2544" max="2545" width="9.140625" style="112"/>
    <col min="2546" max="2546" width="18.7109375" style="112" bestFit="1" customWidth="1"/>
    <col min="2547" max="2795" width="9.140625" style="112"/>
    <col min="2796" max="2796" width="73.5703125" style="112" customWidth="1"/>
    <col min="2797" max="2797" width="13" style="112" customWidth="1"/>
    <col min="2798" max="2799" width="27.5703125" style="112" customWidth="1"/>
    <col min="2800" max="2801" width="9.140625" style="112"/>
    <col min="2802" max="2802" width="18.7109375" style="112" bestFit="1" customWidth="1"/>
    <col min="2803" max="3051" width="9.140625" style="112"/>
    <col min="3052" max="3052" width="73.5703125" style="112" customWidth="1"/>
    <col min="3053" max="3053" width="13" style="112" customWidth="1"/>
    <col min="3054" max="3055" width="27.5703125" style="112" customWidth="1"/>
    <col min="3056" max="3057" width="9.140625" style="112"/>
    <col min="3058" max="3058" width="18.7109375" style="112" bestFit="1" customWidth="1"/>
    <col min="3059" max="3307" width="9.140625" style="112"/>
    <col min="3308" max="3308" width="73.5703125" style="112" customWidth="1"/>
    <col min="3309" max="3309" width="13" style="112" customWidth="1"/>
    <col min="3310" max="3311" width="27.5703125" style="112" customWidth="1"/>
    <col min="3312" max="3313" width="9.140625" style="112"/>
    <col min="3314" max="3314" width="18.7109375" style="112" bestFit="1" customWidth="1"/>
    <col min="3315" max="3563" width="9.140625" style="112"/>
    <col min="3564" max="3564" width="73.5703125" style="112" customWidth="1"/>
    <col min="3565" max="3565" width="13" style="112" customWidth="1"/>
    <col min="3566" max="3567" width="27.5703125" style="112" customWidth="1"/>
    <col min="3568" max="3569" width="9.140625" style="112"/>
    <col min="3570" max="3570" width="18.7109375" style="112" bestFit="1" customWidth="1"/>
    <col min="3571" max="3819" width="9.140625" style="112"/>
    <col min="3820" max="3820" width="73.5703125" style="112" customWidth="1"/>
    <col min="3821" max="3821" width="13" style="112" customWidth="1"/>
    <col min="3822" max="3823" width="27.5703125" style="112" customWidth="1"/>
    <col min="3824" max="3825" width="9.140625" style="112"/>
    <col min="3826" max="3826" width="18.7109375" style="112" bestFit="1" customWidth="1"/>
    <col min="3827" max="4075" width="9.140625" style="112"/>
    <col min="4076" max="4076" width="73.5703125" style="112" customWidth="1"/>
    <col min="4077" max="4077" width="13" style="112" customWidth="1"/>
    <col min="4078" max="4079" width="27.5703125" style="112" customWidth="1"/>
    <col min="4080" max="4081" width="9.140625" style="112"/>
    <col min="4082" max="4082" width="18.7109375" style="112" bestFit="1" customWidth="1"/>
    <col min="4083" max="4331" width="9.140625" style="112"/>
    <col min="4332" max="4332" width="73.5703125" style="112" customWidth="1"/>
    <col min="4333" max="4333" width="13" style="112" customWidth="1"/>
    <col min="4334" max="4335" width="27.5703125" style="112" customWidth="1"/>
    <col min="4336" max="4337" width="9.140625" style="112"/>
    <col min="4338" max="4338" width="18.7109375" style="112" bestFit="1" customWidth="1"/>
    <col min="4339" max="4587" width="9.140625" style="112"/>
    <col min="4588" max="4588" width="73.5703125" style="112" customWidth="1"/>
    <col min="4589" max="4589" width="13" style="112" customWidth="1"/>
    <col min="4590" max="4591" width="27.5703125" style="112" customWidth="1"/>
    <col min="4592" max="4593" width="9.140625" style="112"/>
    <col min="4594" max="4594" width="18.7109375" style="112" bestFit="1" customWidth="1"/>
    <col min="4595" max="4843" width="9.140625" style="112"/>
    <col min="4844" max="4844" width="73.5703125" style="112" customWidth="1"/>
    <col min="4845" max="4845" width="13" style="112" customWidth="1"/>
    <col min="4846" max="4847" width="27.5703125" style="112" customWidth="1"/>
    <col min="4848" max="4849" width="9.140625" style="112"/>
    <col min="4850" max="4850" width="18.7109375" style="112" bestFit="1" customWidth="1"/>
    <col min="4851" max="5099" width="9.140625" style="112"/>
    <col min="5100" max="5100" width="73.5703125" style="112" customWidth="1"/>
    <col min="5101" max="5101" width="13" style="112" customWidth="1"/>
    <col min="5102" max="5103" width="27.5703125" style="112" customWidth="1"/>
    <col min="5104" max="5105" width="9.140625" style="112"/>
    <col min="5106" max="5106" width="18.7109375" style="112" bestFit="1" customWidth="1"/>
    <col min="5107" max="5355" width="9.140625" style="112"/>
    <col min="5356" max="5356" width="73.5703125" style="112" customWidth="1"/>
    <col min="5357" max="5357" width="13" style="112" customWidth="1"/>
    <col min="5358" max="5359" width="27.5703125" style="112" customWidth="1"/>
    <col min="5360" max="5361" width="9.140625" style="112"/>
    <col min="5362" max="5362" width="18.7109375" style="112" bestFit="1" customWidth="1"/>
    <col min="5363" max="5611" width="9.140625" style="112"/>
    <col min="5612" max="5612" width="73.5703125" style="112" customWidth="1"/>
    <col min="5613" max="5613" width="13" style="112" customWidth="1"/>
    <col min="5614" max="5615" width="27.5703125" style="112" customWidth="1"/>
    <col min="5616" max="5617" width="9.140625" style="112"/>
    <col min="5618" max="5618" width="18.7109375" style="112" bestFit="1" customWidth="1"/>
    <col min="5619" max="5867" width="9.140625" style="112"/>
    <col min="5868" max="5868" width="73.5703125" style="112" customWidth="1"/>
    <col min="5869" max="5869" width="13" style="112" customWidth="1"/>
    <col min="5870" max="5871" width="27.5703125" style="112" customWidth="1"/>
    <col min="5872" max="5873" width="9.140625" style="112"/>
    <col min="5874" max="5874" width="18.7109375" style="112" bestFit="1" customWidth="1"/>
    <col min="5875" max="6123" width="9.140625" style="112"/>
    <col min="6124" max="6124" width="73.5703125" style="112" customWidth="1"/>
    <col min="6125" max="6125" width="13" style="112" customWidth="1"/>
    <col min="6126" max="6127" width="27.5703125" style="112" customWidth="1"/>
    <col min="6128" max="6129" width="9.140625" style="112"/>
    <col min="6130" max="6130" width="18.7109375" style="112" bestFit="1" customWidth="1"/>
    <col min="6131" max="6379" width="9.140625" style="112"/>
    <col min="6380" max="6380" width="73.5703125" style="112" customWidth="1"/>
    <col min="6381" max="6381" width="13" style="112" customWidth="1"/>
    <col min="6382" max="6383" width="27.5703125" style="112" customWidth="1"/>
    <col min="6384" max="6385" width="9.140625" style="112"/>
    <col min="6386" max="6386" width="18.7109375" style="112" bestFit="1" customWidth="1"/>
    <col min="6387" max="6635" width="9.140625" style="112"/>
    <col min="6636" max="6636" width="73.5703125" style="112" customWidth="1"/>
    <col min="6637" max="6637" width="13" style="112" customWidth="1"/>
    <col min="6638" max="6639" width="27.5703125" style="112" customWidth="1"/>
    <col min="6640" max="6641" width="9.140625" style="112"/>
    <col min="6642" max="6642" width="18.7109375" style="112" bestFit="1" customWidth="1"/>
    <col min="6643" max="6891" width="9.140625" style="112"/>
    <col min="6892" max="6892" width="73.5703125" style="112" customWidth="1"/>
    <col min="6893" max="6893" width="13" style="112" customWidth="1"/>
    <col min="6894" max="6895" width="27.5703125" style="112" customWidth="1"/>
    <col min="6896" max="6897" width="9.140625" style="112"/>
    <col min="6898" max="6898" width="18.7109375" style="112" bestFit="1" customWidth="1"/>
    <col min="6899" max="7147" width="9.140625" style="112"/>
    <col min="7148" max="7148" width="73.5703125" style="112" customWidth="1"/>
    <col min="7149" max="7149" width="13" style="112" customWidth="1"/>
    <col min="7150" max="7151" width="27.5703125" style="112" customWidth="1"/>
    <col min="7152" max="7153" width="9.140625" style="112"/>
    <col min="7154" max="7154" width="18.7109375" style="112" bestFit="1" customWidth="1"/>
    <col min="7155" max="7403" width="9.140625" style="112"/>
    <col min="7404" max="7404" width="73.5703125" style="112" customWidth="1"/>
    <col min="7405" max="7405" width="13" style="112" customWidth="1"/>
    <col min="7406" max="7407" width="27.5703125" style="112" customWidth="1"/>
    <col min="7408" max="7409" width="9.140625" style="112"/>
    <col min="7410" max="7410" width="18.7109375" style="112" bestFit="1" customWidth="1"/>
    <col min="7411" max="7659" width="9.140625" style="112"/>
    <col min="7660" max="7660" width="73.5703125" style="112" customWidth="1"/>
    <col min="7661" max="7661" width="13" style="112" customWidth="1"/>
    <col min="7662" max="7663" width="27.5703125" style="112" customWidth="1"/>
    <col min="7664" max="7665" width="9.140625" style="112"/>
    <col min="7666" max="7666" width="18.7109375" style="112" bestFit="1" customWidth="1"/>
    <col min="7667" max="7915" width="9.140625" style="112"/>
    <col min="7916" max="7916" width="73.5703125" style="112" customWidth="1"/>
    <col min="7917" max="7917" width="13" style="112" customWidth="1"/>
    <col min="7918" max="7919" width="27.5703125" style="112" customWidth="1"/>
    <col min="7920" max="7921" width="9.140625" style="112"/>
    <col min="7922" max="7922" width="18.7109375" style="112" bestFit="1" customWidth="1"/>
    <col min="7923" max="8171" width="9.140625" style="112"/>
    <col min="8172" max="8172" width="73.5703125" style="112" customWidth="1"/>
    <col min="8173" max="8173" width="13" style="112" customWidth="1"/>
    <col min="8174" max="8175" width="27.5703125" style="112" customWidth="1"/>
    <col min="8176" max="8177" width="9.140625" style="112"/>
    <col min="8178" max="8178" width="18.7109375" style="112" bestFit="1" customWidth="1"/>
    <col min="8179" max="8427" width="9.140625" style="112"/>
    <col min="8428" max="8428" width="73.5703125" style="112" customWidth="1"/>
    <col min="8429" max="8429" width="13" style="112" customWidth="1"/>
    <col min="8430" max="8431" width="27.5703125" style="112" customWidth="1"/>
    <col min="8432" max="8433" width="9.140625" style="112"/>
    <col min="8434" max="8434" width="18.7109375" style="112" bestFit="1" customWidth="1"/>
    <col min="8435" max="8683" width="9.140625" style="112"/>
    <col min="8684" max="8684" width="73.5703125" style="112" customWidth="1"/>
    <col min="8685" max="8685" width="13" style="112" customWidth="1"/>
    <col min="8686" max="8687" width="27.5703125" style="112" customWidth="1"/>
    <col min="8688" max="8689" width="9.140625" style="112"/>
    <col min="8690" max="8690" width="18.7109375" style="112" bestFit="1" customWidth="1"/>
    <col min="8691" max="8939" width="9.140625" style="112"/>
    <col min="8940" max="8940" width="73.5703125" style="112" customWidth="1"/>
    <col min="8941" max="8941" width="13" style="112" customWidth="1"/>
    <col min="8942" max="8943" width="27.5703125" style="112" customWidth="1"/>
    <col min="8944" max="8945" width="9.140625" style="112"/>
    <col min="8946" max="8946" width="18.7109375" style="112" bestFit="1" customWidth="1"/>
    <col min="8947" max="9195" width="9.140625" style="112"/>
    <col min="9196" max="9196" width="73.5703125" style="112" customWidth="1"/>
    <col min="9197" max="9197" width="13" style="112" customWidth="1"/>
    <col min="9198" max="9199" width="27.5703125" style="112" customWidth="1"/>
    <col min="9200" max="9201" width="9.140625" style="112"/>
    <col min="9202" max="9202" width="18.7109375" style="112" bestFit="1" customWidth="1"/>
    <col min="9203" max="9451" width="9.140625" style="112"/>
    <col min="9452" max="9452" width="73.5703125" style="112" customWidth="1"/>
    <col min="9453" max="9453" width="13" style="112" customWidth="1"/>
    <col min="9454" max="9455" width="27.5703125" style="112" customWidth="1"/>
    <col min="9456" max="9457" width="9.140625" style="112"/>
    <col min="9458" max="9458" width="18.7109375" style="112" bestFit="1" customWidth="1"/>
    <col min="9459" max="9707" width="9.140625" style="112"/>
    <col min="9708" max="9708" width="73.5703125" style="112" customWidth="1"/>
    <col min="9709" max="9709" width="13" style="112" customWidth="1"/>
    <col min="9710" max="9711" width="27.5703125" style="112" customWidth="1"/>
    <col min="9712" max="9713" width="9.140625" style="112"/>
    <col min="9714" max="9714" width="18.7109375" style="112" bestFit="1" customWidth="1"/>
    <col min="9715" max="9963" width="9.140625" style="112"/>
    <col min="9964" max="9964" width="73.5703125" style="112" customWidth="1"/>
    <col min="9965" max="9965" width="13" style="112" customWidth="1"/>
    <col min="9966" max="9967" width="27.5703125" style="112" customWidth="1"/>
    <col min="9968" max="9969" width="9.140625" style="112"/>
    <col min="9970" max="9970" width="18.7109375" style="112" bestFit="1" customWidth="1"/>
    <col min="9971" max="10219" width="9.140625" style="112"/>
    <col min="10220" max="10220" width="73.5703125" style="112" customWidth="1"/>
    <col min="10221" max="10221" width="13" style="112" customWidth="1"/>
    <col min="10222" max="10223" width="27.5703125" style="112" customWidth="1"/>
    <col min="10224" max="10225" width="9.140625" style="112"/>
    <col min="10226" max="10226" width="18.7109375" style="112" bestFit="1" customWidth="1"/>
    <col min="10227" max="10475" width="9.140625" style="112"/>
    <col min="10476" max="10476" width="73.5703125" style="112" customWidth="1"/>
    <col min="10477" max="10477" width="13" style="112" customWidth="1"/>
    <col min="10478" max="10479" width="27.5703125" style="112" customWidth="1"/>
    <col min="10480" max="10481" width="9.140625" style="112"/>
    <col min="10482" max="10482" width="18.7109375" style="112" bestFit="1" customWidth="1"/>
    <col min="10483" max="10731" width="9.140625" style="112"/>
    <col min="10732" max="10732" width="73.5703125" style="112" customWidth="1"/>
    <col min="10733" max="10733" width="13" style="112" customWidth="1"/>
    <col min="10734" max="10735" width="27.5703125" style="112" customWidth="1"/>
    <col min="10736" max="10737" width="9.140625" style="112"/>
    <col min="10738" max="10738" width="18.7109375" style="112" bestFit="1" customWidth="1"/>
    <col min="10739" max="10987" width="9.140625" style="112"/>
    <col min="10988" max="10988" width="73.5703125" style="112" customWidth="1"/>
    <col min="10989" max="10989" width="13" style="112" customWidth="1"/>
    <col min="10990" max="10991" width="27.5703125" style="112" customWidth="1"/>
    <col min="10992" max="10993" width="9.140625" style="112"/>
    <col min="10994" max="10994" width="18.7109375" style="112" bestFit="1" customWidth="1"/>
    <col min="10995" max="11243" width="9.140625" style="112"/>
    <col min="11244" max="11244" width="73.5703125" style="112" customWidth="1"/>
    <col min="11245" max="11245" width="13" style="112" customWidth="1"/>
    <col min="11246" max="11247" width="27.5703125" style="112" customWidth="1"/>
    <col min="11248" max="11249" width="9.140625" style="112"/>
    <col min="11250" max="11250" width="18.7109375" style="112" bestFit="1" customWidth="1"/>
    <col min="11251" max="11499" width="9.140625" style="112"/>
    <col min="11500" max="11500" width="73.5703125" style="112" customWidth="1"/>
    <col min="11501" max="11501" width="13" style="112" customWidth="1"/>
    <col min="11502" max="11503" width="27.5703125" style="112" customWidth="1"/>
    <col min="11504" max="11505" width="9.140625" style="112"/>
    <col min="11506" max="11506" width="18.7109375" style="112" bestFit="1" customWidth="1"/>
    <col min="11507" max="11755" width="9.140625" style="112"/>
    <col min="11756" max="11756" width="73.5703125" style="112" customWidth="1"/>
    <col min="11757" max="11757" width="13" style="112" customWidth="1"/>
    <col min="11758" max="11759" width="27.5703125" style="112" customWidth="1"/>
    <col min="11760" max="11761" width="9.140625" style="112"/>
    <col min="11762" max="11762" width="18.7109375" style="112" bestFit="1" customWidth="1"/>
    <col min="11763" max="12011" width="9.140625" style="112"/>
    <col min="12012" max="12012" width="73.5703125" style="112" customWidth="1"/>
    <col min="12013" max="12013" width="13" style="112" customWidth="1"/>
    <col min="12014" max="12015" width="27.5703125" style="112" customWidth="1"/>
    <col min="12016" max="12017" width="9.140625" style="112"/>
    <col min="12018" max="12018" width="18.7109375" style="112" bestFit="1" customWidth="1"/>
    <col min="12019" max="12267" width="9.140625" style="112"/>
    <col min="12268" max="12268" width="73.5703125" style="112" customWidth="1"/>
    <col min="12269" max="12269" width="13" style="112" customWidth="1"/>
    <col min="12270" max="12271" width="27.5703125" style="112" customWidth="1"/>
    <col min="12272" max="12273" width="9.140625" style="112"/>
    <col min="12274" max="12274" width="18.7109375" style="112" bestFit="1" customWidth="1"/>
    <col min="12275" max="12523" width="9.140625" style="112"/>
    <col min="12524" max="12524" width="73.5703125" style="112" customWidth="1"/>
    <col min="12525" max="12525" width="13" style="112" customWidth="1"/>
    <col min="12526" max="12527" width="27.5703125" style="112" customWidth="1"/>
    <col min="12528" max="12529" width="9.140625" style="112"/>
    <col min="12530" max="12530" width="18.7109375" style="112" bestFit="1" customWidth="1"/>
    <col min="12531" max="12779" width="9.140625" style="112"/>
    <col min="12780" max="12780" width="73.5703125" style="112" customWidth="1"/>
    <col min="12781" max="12781" width="13" style="112" customWidth="1"/>
    <col min="12782" max="12783" width="27.5703125" style="112" customWidth="1"/>
    <col min="12784" max="12785" width="9.140625" style="112"/>
    <col min="12786" max="12786" width="18.7109375" style="112" bestFit="1" customWidth="1"/>
    <col min="12787" max="13035" width="9.140625" style="112"/>
    <col min="13036" max="13036" width="73.5703125" style="112" customWidth="1"/>
    <col min="13037" max="13037" width="13" style="112" customWidth="1"/>
    <col min="13038" max="13039" width="27.5703125" style="112" customWidth="1"/>
    <col min="13040" max="13041" width="9.140625" style="112"/>
    <col min="13042" max="13042" width="18.7109375" style="112" bestFit="1" customWidth="1"/>
    <col min="13043" max="13291" width="9.140625" style="112"/>
    <col min="13292" max="13292" width="73.5703125" style="112" customWidth="1"/>
    <col min="13293" max="13293" width="13" style="112" customWidth="1"/>
    <col min="13294" max="13295" width="27.5703125" style="112" customWidth="1"/>
    <col min="13296" max="13297" width="9.140625" style="112"/>
    <col min="13298" max="13298" width="18.7109375" style="112" bestFit="1" customWidth="1"/>
    <col min="13299" max="13547" width="9.140625" style="112"/>
    <col min="13548" max="13548" width="73.5703125" style="112" customWidth="1"/>
    <col min="13549" max="13549" width="13" style="112" customWidth="1"/>
    <col min="13550" max="13551" width="27.5703125" style="112" customWidth="1"/>
    <col min="13552" max="13553" width="9.140625" style="112"/>
    <col min="13554" max="13554" width="18.7109375" style="112" bestFit="1" customWidth="1"/>
    <col min="13555" max="13803" width="9.140625" style="112"/>
    <col min="13804" max="13804" width="73.5703125" style="112" customWidth="1"/>
    <col min="13805" max="13805" width="13" style="112" customWidth="1"/>
    <col min="13806" max="13807" width="27.5703125" style="112" customWidth="1"/>
    <col min="13808" max="13809" width="9.140625" style="112"/>
    <col min="13810" max="13810" width="18.7109375" style="112" bestFit="1" customWidth="1"/>
    <col min="13811" max="14059" width="9.140625" style="112"/>
    <col min="14060" max="14060" width="73.5703125" style="112" customWidth="1"/>
    <col min="14061" max="14061" width="13" style="112" customWidth="1"/>
    <col min="14062" max="14063" width="27.5703125" style="112" customWidth="1"/>
    <col min="14064" max="14065" width="9.140625" style="112"/>
    <col min="14066" max="14066" width="18.7109375" style="112" bestFit="1" customWidth="1"/>
    <col min="14067" max="14315" width="9.140625" style="112"/>
    <col min="14316" max="14316" width="73.5703125" style="112" customWidth="1"/>
    <col min="14317" max="14317" width="13" style="112" customWidth="1"/>
    <col min="14318" max="14319" width="27.5703125" style="112" customWidth="1"/>
    <col min="14320" max="14321" width="9.140625" style="112"/>
    <col min="14322" max="14322" width="18.7109375" style="112" bestFit="1" customWidth="1"/>
    <col min="14323" max="14571" width="9.140625" style="112"/>
    <col min="14572" max="14572" width="73.5703125" style="112" customWidth="1"/>
    <col min="14573" max="14573" width="13" style="112" customWidth="1"/>
    <col min="14574" max="14575" width="27.5703125" style="112" customWidth="1"/>
    <col min="14576" max="14577" width="9.140625" style="112"/>
    <col min="14578" max="14578" width="18.7109375" style="112" bestFit="1" customWidth="1"/>
    <col min="14579" max="14827" width="9.140625" style="112"/>
    <col min="14828" max="14828" width="73.5703125" style="112" customWidth="1"/>
    <col min="14829" max="14829" width="13" style="112" customWidth="1"/>
    <col min="14830" max="14831" width="27.5703125" style="112" customWidth="1"/>
    <col min="14832" max="14833" width="9.140625" style="112"/>
    <col min="14834" max="14834" width="18.7109375" style="112" bestFit="1" customWidth="1"/>
    <col min="14835" max="15083" width="9.140625" style="112"/>
    <col min="15084" max="15084" width="73.5703125" style="112" customWidth="1"/>
    <col min="15085" max="15085" width="13" style="112" customWidth="1"/>
    <col min="15086" max="15087" width="27.5703125" style="112" customWidth="1"/>
    <col min="15088" max="15089" width="9.140625" style="112"/>
    <col min="15090" max="15090" width="18.7109375" style="112" bestFit="1" customWidth="1"/>
    <col min="15091" max="15339" width="9.140625" style="112"/>
    <col min="15340" max="15340" width="73.5703125" style="112" customWidth="1"/>
    <col min="15341" max="15341" width="13" style="112" customWidth="1"/>
    <col min="15342" max="15343" width="27.5703125" style="112" customWidth="1"/>
    <col min="15344" max="15345" width="9.140625" style="112"/>
    <col min="15346" max="15346" width="18.7109375" style="112" bestFit="1" customWidth="1"/>
    <col min="15347" max="15595" width="9.140625" style="112"/>
    <col min="15596" max="15596" width="73.5703125" style="112" customWidth="1"/>
    <col min="15597" max="15597" width="13" style="112" customWidth="1"/>
    <col min="15598" max="15599" width="27.5703125" style="112" customWidth="1"/>
    <col min="15600" max="15601" width="9.140625" style="112"/>
    <col min="15602" max="15602" width="18.7109375" style="112" bestFit="1" customWidth="1"/>
    <col min="15603" max="15851" width="9.140625" style="112"/>
    <col min="15852" max="15852" width="73.5703125" style="112" customWidth="1"/>
    <col min="15853" max="15853" width="13" style="112" customWidth="1"/>
    <col min="15854" max="15855" width="27.5703125" style="112" customWidth="1"/>
    <col min="15856" max="15857" width="9.140625" style="112"/>
    <col min="15858" max="15858" width="18.7109375" style="112" bestFit="1" customWidth="1"/>
    <col min="15859" max="16107" width="9.140625" style="112"/>
    <col min="16108" max="16108" width="73.5703125" style="112" customWidth="1"/>
    <col min="16109" max="16109" width="13" style="112" customWidth="1"/>
    <col min="16110" max="16111" width="27.5703125" style="112" customWidth="1"/>
    <col min="16112" max="16113" width="9.140625" style="112"/>
    <col min="16114" max="16114" width="18.7109375" style="112" bestFit="1" customWidth="1"/>
    <col min="16115" max="16384" width="9.140625" style="112"/>
  </cols>
  <sheetData>
    <row r="1" spans="1:4" ht="18" x14ac:dyDescent="0.25">
      <c r="A1" s="177" t="s">
        <v>910</v>
      </c>
      <c r="B1" s="177"/>
      <c r="C1" s="177"/>
      <c r="D1" s="177"/>
    </row>
    <row r="2" spans="1:4" ht="18" x14ac:dyDescent="0.25">
      <c r="A2" s="177" t="s">
        <v>0</v>
      </c>
      <c r="B2" s="177"/>
      <c r="C2" s="177"/>
      <c r="D2" s="177"/>
    </row>
    <row r="3" spans="1:4" ht="18" x14ac:dyDescent="0.25">
      <c r="A3" s="177" t="s">
        <v>452</v>
      </c>
      <c r="B3" s="177"/>
      <c r="C3" s="177"/>
      <c r="D3" s="177"/>
    </row>
    <row r="4" spans="1:4" ht="18.75" thickBot="1" x14ac:dyDescent="0.3">
      <c r="A4" s="107"/>
      <c r="B4" s="107"/>
      <c r="C4" s="107"/>
      <c r="D4" s="108"/>
    </row>
    <row r="5" spans="1:4" ht="15.75" thickBot="1" x14ac:dyDescent="0.3">
      <c r="A5" s="109" t="s">
        <v>1</v>
      </c>
      <c r="B5" s="110" t="s">
        <v>2</v>
      </c>
      <c r="C5" s="115" t="s">
        <v>453</v>
      </c>
      <c r="D5" s="111" t="s">
        <v>3</v>
      </c>
    </row>
    <row r="6" spans="1:4" x14ac:dyDescent="0.2">
      <c r="A6" s="137" t="s">
        <v>4</v>
      </c>
      <c r="B6" s="138" t="s">
        <v>5</v>
      </c>
      <c r="C6" s="139"/>
      <c r="D6" s="140"/>
    </row>
    <row r="7" spans="1:4" x14ac:dyDescent="0.2">
      <c r="A7" s="141" t="s">
        <v>6</v>
      </c>
      <c r="B7" s="142" t="s">
        <v>7</v>
      </c>
      <c r="C7" s="143">
        <v>6314881854.8400002</v>
      </c>
      <c r="D7" s="143">
        <v>64962921011.069992</v>
      </c>
    </row>
    <row r="8" spans="1:4" x14ac:dyDescent="0.2">
      <c r="A8" s="141" t="s">
        <v>8</v>
      </c>
      <c r="B8" s="142" t="s">
        <v>9</v>
      </c>
      <c r="C8" s="143">
        <v>3974832978.8400002</v>
      </c>
      <c r="D8" s="143">
        <v>38998571352.839996</v>
      </c>
    </row>
    <row r="9" spans="1:4" x14ac:dyDescent="0.2">
      <c r="A9" s="144" t="s">
        <v>10</v>
      </c>
      <c r="B9" s="145" t="s">
        <v>11</v>
      </c>
      <c r="C9" s="146">
        <v>3974832978.8400002</v>
      </c>
      <c r="D9" s="147">
        <v>38998571352.839996</v>
      </c>
    </row>
    <row r="10" spans="1:4" x14ac:dyDescent="0.2">
      <c r="A10" s="144" t="s">
        <v>12</v>
      </c>
      <c r="B10" s="145" t="s">
        <v>13</v>
      </c>
      <c r="C10" s="146">
        <v>0</v>
      </c>
      <c r="D10" s="147">
        <v>0</v>
      </c>
    </row>
    <row r="11" spans="1:4" x14ac:dyDescent="0.2">
      <c r="A11" s="144" t="s">
        <v>14</v>
      </c>
      <c r="B11" s="145" t="s">
        <v>15</v>
      </c>
      <c r="C11" s="146">
        <v>0</v>
      </c>
      <c r="D11" s="147">
        <v>0</v>
      </c>
    </row>
    <row r="12" spans="1:4" x14ac:dyDescent="0.2">
      <c r="A12" s="144" t="s">
        <v>16</v>
      </c>
      <c r="B12" s="145" t="s">
        <v>17</v>
      </c>
      <c r="C12" s="146">
        <v>0</v>
      </c>
      <c r="D12" s="147">
        <v>0</v>
      </c>
    </row>
    <row r="13" spans="1:4" x14ac:dyDescent="0.2">
      <c r="A13" s="144" t="s">
        <v>18</v>
      </c>
      <c r="B13" s="145" t="s">
        <v>19</v>
      </c>
      <c r="C13" s="146">
        <v>0</v>
      </c>
      <c r="D13" s="147">
        <v>0</v>
      </c>
    </row>
    <row r="14" spans="1:4" x14ac:dyDescent="0.2">
      <c r="A14" s="144" t="s">
        <v>20</v>
      </c>
      <c r="B14" s="145" t="s">
        <v>21</v>
      </c>
      <c r="C14" s="146">
        <v>0</v>
      </c>
      <c r="D14" s="147">
        <v>0</v>
      </c>
    </row>
    <row r="15" spans="1:4" x14ac:dyDescent="0.2">
      <c r="A15" s="141" t="s">
        <v>911</v>
      </c>
      <c r="B15" s="145"/>
      <c r="C15" s="143">
        <v>0</v>
      </c>
      <c r="D15" s="147">
        <v>0</v>
      </c>
    </row>
    <row r="16" spans="1:4" x14ac:dyDescent="0.2">
      <c r="A16" s="141" t="s">
        <v>22</v>
      </c>
      <c r="B16" s="142" t="s">
        <v>23</v>
      </c>
      <c r="C16" s="143">
        <v>2194549367</v>
      </c>
      <c r="D16" s="143">
        <v>25354506966.560001</v>
      </c>
    </row>
    <row r="17" spans="1:4" x14ac:dyDescent="0.2">
      <c r="A17" s="144" t="s">
        <v>24</v>
      </c>
      <c r="B17" s="145" t="s">
        <v>25</v>
      </c>
      <c r="C17" s="147">
        <v>0</v>
      </c>
      <c r="D17" s="147">
        <v>18950309782.900002</v>
      </c>
    </row>
    <row r="18" spans="1:4" ht="16.5" x14ac:dyDescent="0.35">
      <c r="A18" s="144" t="s">
        <v>26</v>
      </c>
      <c r="B18" s="145" t="s">
        <v>25</v>
      </c>
      <c r="C18" s="148">
        <v>0</v>
      </c>
      <c r="D18" s="148">
        <v>-7956417586.8999996</v>
      </c>
    </row>
    <row r="19" spans="1:4" x14ac:dyDescent="0.2">
      <c r="A19" s="144" t="s">
        <v>27</v>
      </c>
      <c r="B19" s="145" t="s">
        <v>25</v>
      </c>
      <c r="C19" s="147">
        <v>0</v>
      </c>
      <c r="D19" s="147">
        <v>10993892196.000002</v>
      </c>
    </row>
    <row r="20" spans="1:4" x14ac:dyDescent="0.2">
      <c r="A20" s="144" t="s">
        <v>28</v>
      </c>
      <c r="B20" s="145" t="s">
        <v>29</v>
      </c>
      <c r="C20" s="147">
        <v>525671653</v>
      </c>
      <c r="D20" s="147">
        <v>525671653</v>
      </c>
    </row>
    <row r="21" spans="1:4" ht="16.5" x14ac:dyDescent="0.35">
      <c r="A21" s="144" t="s">
        <v>30</v>
      </c>
      <c r="B21" s="145" t="s">
        <v>29</v>
      </c>
      <c r="C21" s="148">
        <v>-525671653</v>
      </c>
      <c r="D21" s="148">
        <v>-525671653</v>
      </c>
    </row>
    <row r="22" spans="1:4" x14ac:dyDescent="0.2">
      <c r="A22" s="144" t="s">
        <v>31</v>
      </c>
      <c r="B22" s="145" t="s">
        <v>29</v>
      </c>
      <c r="C22" s="147">
        <v>0</v>
      </c>
      <c r="D22" s="147">
        <v>0</v>
      </c>
    </row>
    <row r="23" spans="1:4" x14ac:dyDescent="0.2">
      <c r="A23" s="144" t="s">
        <v>32</v>
      </c>
      <c r="B23" s="145" t="s">
        <v>33</v>
      </c>
      <c r="C23" s="147">
        <v>88180226</v>
      </c>
      <c r="D23" s="147">
        <v>4187066043</v>
      </c>
    </row>
    <row r="24" spans="1:4" ht="16.5" x14ac:dyDescent="0.35">
      <c r="A24" s="144" t="s">
        <v>34</v>
      </c>
      <c r="B24" s="145" t="s">
        <v>33</v>
      </c>
      <c r="C24" s="148">
        <v>-440901</v>
      </c>
      <c r="D24" s="148">
        <v>-20935330</v>
      </c>
    </row>
    <row r="25" spans="1:4" x14ac:dyDescent="0.2">
      <c r="A25" s="144" t="s">
        <v>35</v>
      </c>
      <c r="B25" s="145" t="s">
        <v>33</v>
      </c>
      <c r="C25" s="147">
        <v>87739325</v>
      </c>
      <c r="D25" s="147">
        <v>4166130713</v>
      </c>
    </row>
    <row r="26" spans="1:4" x14ac:dyDescent="0.2">
      <c r="A26" s="144" t="s">
        <v>36</v>
      </c>
      <c r="B26" s="145" t="s">
        <v>37</v>
      </c>
      <c r="C26" s="147">
        <v>6945549911</v>
      </c>
      <c r="D26" s="147">
        <v>6170803468.46</v>
      </c>
    </row>
    <row r="27" spans="1:4" ht="16.5" x14ac:dyDescent="0.35">
      <c r="A27" s="144" t="s">
        <v>38</v>
      </c>
      <c r="B27" s="145" t="s">
        <v>37</v>
      </c>
      <c r="C27" s="148">
        <v>-4838739869</v>
      </c>
      <c r="D27" s="148">
        <v>-4092097307.9000001</v>
      </c>
    </row>
    <row r="28" spans="1:4" x14ac:dyDescent="0.2">
      <c r="A28" s="144" t="s">
        <v>39</v>
      </c>
      <c r="B28" s="145" t="s">
        <v>37</v>
      </c>
      <c r="C28" s="147">
        <v>2106810042</v>
      </c>
      <c r="D28" s="147">
        <v>2078706160.5599999</v>
      </c>
    </row>
    <row r="29" spans="1:4" x14ac:dyDescent="0.2">
      <c r="A29" s="150" t="s">
        <v>40</v>
      </c>
      <c r="B29" s="145" t="s">
        <v>41</v>
      </c>
      <c r="C29" s="147">
        <v>0</v>
      </c>
      <c r="D29" s="147">
        <v>0</v>
      </c>
    </row>
    <row r="30" spans="1:4" ht="16.5" x14ac:dyDescent="0.35">
      <c r="A30" s="150" t="s">
        <v>42</v>
      </c>
      <c r="B30" s="145" t="s">
        <v>41</v>
      </c>
      <c r="C30" s="148">
        <v>0</v>
      </c>
      <c r="D30" s="148">
        <v>0</v>
      </c>
    </row>
    <row r="31" spans="1:4" x14ac:dyDescent="0.2">
      <c r="A31" s="150" t="s">
        <v>43</v>
      </c>
      <c r="B31" s="145" t="s">
        <v>41</v>
      </c>
      <c r="C31" s="147">
        <v>0</v>
      </c>
      <c r="D31" s="147">
        <v>0</v>
      </c>
    </row>
    <row r="32" spans="1:4" x14ac:dyDescent="0.2">
      <c r="A32" s="144" t="s">
        <v>44</v>
      </c>
      <c r="B32" s="145" t="s">
        <v>45</v>
      </c>
      <c r="C32" s="147">
        <v>0</v>
      </c>
      <c r="D32" s="147">
        <v>7748040701</v>
      </c>
    </row>
    <row r="33" spans="1:4" ht="16.5" x14ac:dyDescent="0.35">
      <c r="A33" s="144" t="s">
        <v>46</v>
      </c>
      <c r="B33" s="145" t="s">
        <v>45</v>
      </c>
      <c r="C33" s="148">
        <v>0</v>
      </c>
      <c r="D33" s="148">
        <v>-38740204</v>
      </c>
    </row>
    <row r="34" spans="1:4" x14ac:dyDescent="0.2">
      <c r="A34" s="144" t="s">
        <v>47</v>
      </c>
      <c r="B34" s="145" t="s">
        <v>45</v>
      </c>
      <c r="C34" s="147">
        <v>0</v>
      </c>
      <c r="D34" s="147">
        <v>7709300497</v>
      </c>
    </row>
    <row r="35" spans="1:4" x14ac:dyDescent="0.2">
      <c r="A35" s="1" t="s">
        <v>48</v>
      </c>
      <c r="B35" s="145" t="s">
        <v>49</v>
      </c>
      <c r="C35" s="147">
        <v>0</v>
      </c>
      <c r="D35" s="147">
        <v>408520000</v>
      </c>
    </row>
    <row r="36" spans="1:4" ht="16.5" x14ac:dyDescent="0.35">
      <c r="A36" s="1" t="s">
        <v>50</v>
      </c>
      <c r="B36" s="145" t="s">
        <v>49</v>
      </c>
      <c r="C36" s="148">
        <v>0</v>
      </c>
      <c r="D36" s="148">
        <v>-2042600</v>
      </c>
    </row>
    <row r="37" spans="1:4" x14ac:dyDescent="0.2">
      <c r="A37" s="1" t="s">
        <v>51</v>
      </c>
      <c r="B37" s="145" t="s">
        <v>49</v>
      </c>
      <c r="C37" s="147">
        <v>0</v>
      </c>
      <c r="D37" s="147">
        <v>406477400</v>
      </c>
    </row>
    <row r="38" spans="1:4" x14ac:dyDescent="0.2">
      <c r="A38" s="144" t="s">
        <v>52</v>
      </c>
      <c r="B38" s="145" t="s">
        <v>53</v>
      </c>
      <c r="C38" s="146">
        <v>0</v>
      </c>
      <c r="D38" s="147">
        <v>0</v>
      </c>
    </row>
    <row r="39" spans="1:4" ht="16.5" x14ac:dyDescent="0.35">
      <c r="A39" s="144" t="s">
        <v>54</v>
      </c>
      <c r="B39" s="145" t="s">
        <v>53</v>
      </c>
      <c r="C39" s="151">
        <v>0</v>
      </c>
      <c r="D39" s="148">
        <v>0</v>
      </c>
    </row>
    <row r="40" spans="1:4" x14ac:dyDescent="0.2">
      <c r="A40" s="144" t="s">
        <v>55</v>
      </c>
      <c r="B40" s="145" t="s">
        <v>53</v>
      </c>
      <c r="C40" s="146">
        <v>0</v>
      </c>
      <c r="D40" s="147">
        <v>0</v>
      </c>
    </row>
    <row r="41" spans="1:4" x14ac:dyDescent="0.2">
      <c r="A41" s="144" t="s">
        <v>56</v>
      </c>
      <c r="B41" s="145"/>
      <c r="C41" s="146"/>
      <c r="D41" s="147"/>
    </row>
    <row r="42" spans="1:4" x14ac:dyDescent="0.2">
      <c r="A42" s="144" t="s">
        <v>57</v>
      </c>
      <c r="B42" s="145"/>
      <c r="C42" s="146"/>
      <c r="D42" s="147"/>
    </row>
    <row r="43" spans="1:4" x14ac:dyDescent="0.2">
      <c r="A43" s="144" t="s">
        <v>58</v>
      </c>
      <c r="B43" s="145"/>
      <c r="C43" s="146"/>
      <c r="D43" s="147"/>
    </row>
    <row r="44" spans="1:4" x14ac:dyDescent="0.2">
      <c r="A44" s="144" t="s">
        <v>59</v>
      </c>
      <c r="B44" s="145"/>
      <c r="C44" s="147">
        <v>1453248483</v>
      </c>
      <c r="D44" s="147">
        <v>1464930061</v>
      </c>
    </row>
    <row r="45" spans="1:4" ht="16.5" x14ac:dyDescent="0.35">
      <c r="A45" s="144" t="s">
        <v>60</v>
      </c>
      <c r="B45" s="145"/>
      <c r="C45" s="148">
        <v>-1453248483</v>
      </c>
      <c r="D45" s="148">
        <v>-1464930061</v>
      </c>
    </row>
    <row r="46" spans="1:4" x14ac:dyDescent="0.2">
      <c r="A46" s="144" t="s">
        <v>61</v>
      </c>
      <c r="B46" s="145"/>
      <c r="C46" s="146"/>
      <c r="D46" s="147">
        <v>0</v>
      </c>
    </row>
    <row r="47" spans="1:4" x14ac:dyDescent="0.2">
      <c r="A47" s="144"/>
      <c r="B47" s="145"/>
      <c r="C47" s="146"/>
      <c r="D47" s="147"/>
    </row>
    <row r="48" spans="1:4" x14ac:dyDescent="0.2">
      <c r="A48" s="141" t="s">
        <v>62</v>
      </c>
      <c r="B48" s="142" t="s">
        <v>63</v>
      </c>
      <c r="C48" s="143">
        <v>0</v>
      </c>
      <c r="D48" s="152">
        <v>0</v>
      </c>
    </row>
    <row r="49" spans="1:4" x14ac:dyDescent="0.2">
      <c r="A49" s="144" t="s">
        <v>64</v>
      </c>
      <c r="B49" s="145" t="s">
        <v>65</v>
      </c>
      <c r="C49" s="146">
        <v>0</v>
      </c>
      <c r="D49" s="147">
        <v>0</v>
      </c>
    </row>
    <row r="50" spans="1:4" ht="16.5" x14ac:dyDescent="0.35">
      <c r="A50" s="144" t="s">
        <v>66</v>
      </c>
      <c r="B50" s="145" t="s">
        <v>65</v>
      </c>
      <c r="C50" s="151">
        <v>0</v>
      </c>
      <c r="D50" s="148">
        <v>0</v>
      </c>
    </row>
    <row r="51" spans="1:4" x14ac:dyDescent="0.2">
      <c r="A51" s="144" t="s">
        <v>67</v>
      </c>
      <c r="B51" s="145" t="s">
        <v>65</v>
      </c>
      <c r="C51" s="146">
        <v>0</v>
      </c>
      <c r="D51" s="147">
        <v>0</v>
      </c>
    </row>
    <row r="52" spans="1:4" x14ac:dyDescent="0.2">
      <c r="A52" s="144" t="s">
        <v>68</v>
      </c>
      <c r="B52" s="145" t="s">
        <v>69</v>
      </c>
      <c r="C52" s="146">
        <v>0</v>
      </c>
      <c r="D52" s="147">
        <v>0</v>
      </c>
    </row>
    <row r="53" spans="1:4" ht="16.5" x14ac:dyDescent="0.35">
      <c r="A53" s="144" t="s">
        <v>70</v>
      </c>
      <c r="B53" s="145" t="s">
        <v>69</v>
      </c>
      <c r="C53" s="151">
        <v>0</v>
      </c>
      <c r="D53" s="148">
        <v>0</v>
      </c>
    </row>
    <row r="54" spans="1:4" x14ac:dyDescent="0.2">
      <c r="A54" s="144" t="s">
        <v>71</v>
      </c>
      <c r="B54" s="145" t="s">
        <v>69</v>
      </c>
      <c r="C54" s="146">
        <v>0</v>
      </c>
      <c r="D54" s="147">
        <v>0</v>
      </c>
    </row>
    <row r="55" spans="1:4" x14ac:dyDescent="0.2">
      <c r="A55" s="144" t="s">
        <v>72</v>
      </c>
      <c r="B55" s="145"/>
      <c r="C55" s="153"/>
      <c r="D55" s="154"/>
    </row>
    <row r="56" spans="1:4" x14ac:dyDescent="0.2">
      <c r="A56" s="144" t="s">
        <v>73</v>
      </c>
      <c r="B56" s="145"/>
      <c r="C56" s="153"/>
      <c r="D56" s="154"/>
    </row>
    <row r="57" spans="1:4" x14ac:dyDescent="0.2">
      <c r="A57" s="144" t="s">
        <v>74</v>
      </c>
      <c r="B57" s="145"/>
      <c r="C57" s="153"/>
      <c r="D57" s="154"/>
    </row>
    <row r="58" spans="1:4" x14ac:dyDescent="0.2">
      <c r="A58" s="144" t="s">
        <v>75</v>
      </c>
      <c r="B58" s="145"/>
      <c r="C58" s="153"/>
      <c r="D58" s="154"/>
    </row>
    <row r="59" spans="1:4" x14ac:dyDescent="0.2">
      <c r="A59" s="144" t="s">
        <v>76</v>
      </c>
      <c r="B59" s="145"/>
      <c r="C59" s="153"/>
      <c r="D59" s="154"/>
    </row>
    <row r="60" spans="1:4" x14ac:dyDescent="0.2">
      <c r="A60" s="144" t="s">
        <v>77</v>
      </c>
      <c r="B60" s="145"/>
      <c r="C60" s="153"/>
      <c r="D60" s="154"/>
    </row>
    <row r="61" spans="1:4" x14ac:dyDescent="0.2">
      <c r="A61" s="155"/>
      <c r="B61" s="145"/>
      <c r="C61" s="153"/>
      <c r="D61" s="154"/>
    </row>
    <row r="62" spans="1:4" x14ac:dyDescent="0.2">
      <c r="A62" s="189" t="s">
        <v>78</v>
      </c>
      <c r="B62" s="190" t="s">
        <v>79</v>
      </c>
      <c r="C62" s="191">
        <v>0</v>
      </c>
      <c r="D62" s="143">
        <v>23491666.670000002</v>
      </c>
    </row>
    <row r="63" spans="1:4" x14ac:dyDescent="0.2">
      <c r="A63" s="1" t="s">
        <v>80</v>
      </c>
      <c r="B63" s="192" t="s">
        <v>79</v>
      </c>
      <c r="C63" s="147">
        <v>0</v>
      </c>
      <c r="D63" s="147">
        <v>23491666.670000002</v>
      </c>
    </row>
    <row r="64" spans="1:4" x14ac:dyDescent="0.2">
      <c r="A64" s="1"/>
      <c r="B64" s="192"/>
      <c r="C64" s="147"/>
      <c r="D64" s="147"/>
    </row>
    <row r="65" spans="1:4" x14ac:dyDescent="0.2">
      <c r="A65" s="189" t="s">
        <v>81</v>
      </c>
      <c r="B65" s="190" t="s">
        <v>82</v>
      </c>
      <c r="C65" s="191">
        <v>145499509</v>
      </c>
      <c r="D65" s="143">
        <v>586351025</v>
      </c>
    </row>
    <row r="66" spans="1:4" x14ac:dyDescent="0.2">
      <c r="A66" s="1" t="s">
        <v>83</v>
      </c>
      <c r="B66" s="192" t="s">
        <v>84</v>
      </c>
      <c r="C66" s="147">
        <v>135944509</v>
      </c>
      <c r="D66" s="147">
        <v>529838525</v>
      </c>
    </row>
    <row r="67" spans="1:4" x14ac:dyDescent="0.2">
      <c r="A67" s="1" t="s">
        <v>85</v>
      </c>
      <c r="B67" s="192" t="s">
        <v>86</v>
      </c>
      <c r="C67" s="147">
        <v>9555000</v>
      </c>
      <c r="D67" s="147">
        <v>31762500</v>
      </c>
    </row>
    <row r="68" spans="1:4" x14ac:dyDescent="0.2">
      <c r="A68" s="1" t="s">
        <v>87</v>
      </c>
      <c r="B68" s="192" t="s">
        <v>88</v>
      </c>
      <c r="C68" s="149">
        <v>0</v>
      </c>
      <c r="D68" s="147">
        <v>24750000</v>
      </c>
    </row>
    <row r="69" spans="1:4" ht="15.75" thickBot="1" x14ac:dyDescent="0.25">
      <c r="A69" s="216"/>
      <c r="B69" s="205"/>
      <c r="C69" s="206"/>
      <c r="D69" s="207"/>
    </row>
    <row r="70" spans="1:4" x14ac:dyDescent="0.2">
      <c r="A70" s="137" t="s">
        <v>89</v>
      </c>
      <c r="B70" s="138" t="s">
        <v>90</v>
      </c>
      <c r="C70" s="204">
        <v>91411024096.610001</v>
      </c>
      <c r="D70" s="204">
        <v>87333244932.610001</v>
      </c>
    </row>
    <row r="71" spans="1:4" x14ac:dyDescent="0.2">
      <c r="A71" s="141" t="s">
        <v>91</v>
      </c>
      <c r="B71" s="142" t="s">
        <v>92</v>
      </c>
      <c r="C71" s="143">
        <v>91411024096.610001</v>
      </c>
      <c r="D71" s="143">
        <v>87333244932.610001</v>
      </c>
    </row>
    <row r="72" spans="1:4" x14ac:dyDescent="0.2">
      <c r="A72" s="144" t="s">
        <v>93</v>
      </c>
      <c r="B72" s="145" t="s">
        <v>94</v>
      </c>
      <c r="C72" s="113">
        <v>91411024096.610001</v>
      </c>
      <c r="D72" s="147">
        <v>87333244932.610001</v>
      </c>
    </row>
    <row r="73" spans="1:4" x14ac:dyDescent="0.2">
      <c r="A73" s="141"/>
      <c r="B73" s="145"/>
      <c r="C73" s="153"/>
      <c r="D73" s="154"/>
    </row>
    <row r="74" spans="1:4" x14ac:dyDescent="0.2">
      <c r="A74" s="141" t="s">
        <v>95</v>
      </c>
      <c r="B74" s="142" t="s">
        <v>96</v>
      </c>
      <c r="C74" s="143">
        <v>105147535965.54999</v>
      </c>
      <c r="D74" s="143">
        <v>73327115309.330017</v>
      </c>
    </row>
    <row r="75" spans="1:4" x14ac:dyDescent="0.2">
      <c r="A75" s="144" t="s">
        <v>97</v>
      </c>
      <c r="B75" s="145" t="s">
        <v>98</v>
      </c>
      <c r="C75" s="147">
        <v>50410726408.959999</v>
      </c>
      <c r="D75" s="147">
        <v>43653324408.959999</v>
      </c>
    </row>
    <row r="76" spans="1:4" x14ac:dyDescent="0.2">
      <c r="A76" s="144" t="s">
        <v>99</v>
      </c>
      <c r="B76" s="145" t="s">
        <v>100</v>
      </c>
      <c r="C76" s="147">
        <v>27183182014.57</v>
      </c>
      <c r="D76" s="147">
        <v>34451214030.330002</v>
      </c>
    </row>
    <row r="77" spans="1:4" x14ac:dyDescent="0.2">
      <c r="A77" s="144" t="s">
        <v>101</v>
      </c>
      <c r="B77" s="145" t="s">
        <v>102</v>
      </c>
      <c r="C77" s="147">
        <v>60103178864.020004</v>
      </c>
      <c r="D77" s="147">
        <v>25633157879.040001</v>
      </c>
    </row>
    <row r="78" spans="1:4" x14ac:dyDescent="0.2">
      <c r="A78" s="144" t="s">
        <v>103</v>
      </c>
      <c r="B78" s="145" t="s">
        <v>104</v>
      </c>
      <c r="C78" s="147">
        <v>7365411404</v>
      </c>
      <c r="D78" s="147">
        <v>5351354338</v>
      </c>
    </row>
    <row r="79" spans="1:4" x14ac:dyDescent="0.2">
      <c r="A79" s="144" t="s">
        <v>105</v>
      </c>
      <c r="B79" s="145" t="s">
        <v>106</v>
      </c>
      <c r="C79" s="147">
        <v>130324274</v>
      </c>
      <c r="D79" s="147">
        <v>97112274</v>
      </c>
    </row>
    <row r="80" spans="1:4" x14ac:dyDescent="0.2">
      <c r="A80" s="144" t="s">
        <v>107</v>
      </c>
      <c r="B80" s="145" t="s">
        <v>108</v>
      </c>
      <c r="C80" s="147">
        <v>161195220</v>
      </c>
      <c r="D80" s="147">
        <v>76500000</v>
      </c>
    </row>
    <row r="81" spans="1:4" x14ac:dyDescent="0.2">
      <c r="A81" s="156" t="s">
        <v>109</v>
      </c>
      <c r="B81" s="145" t="s">
        <v>110</v>
      </c>
      <c r="C81" s="113">
        <v>-40206482220</v>
      </c>
      <c r="D81" s="147">
        <v>-35935547621</v>
      </c>
    </row>
    <row r="82" spans="1:4" x14ac:dyDescent="0.2">
      <c r="A82" s="156"/>
      <c r="B82" s="145"/>
      <c r="C82" s="143"/>
      <c r="D82" s="152"/>
    </row>
    <row r="83" spans="1:4" x14ac:dyDescent="0.2">
      <c r="A83" s="141" t="s">
        <v>111</v>
      </c>
      <c r="B83" s="142" t="s">
        <v>112</v>
      </c>
      <c r="C83" s="143">
        <v>0</v>
      </c>
      <c r="D83" s="152">
        <v>0</v>
      </c>
    </row>
    <row r="84" spans="1:4" x14ac:dyDescent="0.2">
      <c r="A84" s="144" t="s">
        <v>113</v>
      </c>
      <c r="B84" s="145" t="s">
        <v>112</v>
      </c>
      <c r="C84" s="146">
        <v>0</v>
      </c>
      <c r="D84" s="147">
        <v>0</v>
      </c>
    </row>
    <row r="85" spans="1:4" x14ac:dyDescent="0.2">
      <c r="A85" s="141"/>
      <c r="B85" s="145"/>
      <c r="C85" s="153"/>
      <c r="D85" s="154"/>
    </row>
    <row r="86" spans="1:4" x14ac:dyDescent="0.2">
      <c r="A86" s="141" t="s">
        <v>114</v>
      </c>
      <c r="B86" s="142" t="s">
        <v>115</v>
      </c>
      <c r="C86" s="143">
        <v>1977724850.0500002</v>
      </c>
      <c r="D86" s="143">
        <v>9824935011.0499992</v>
      </c>
    </row>
    <row r="87" spans="1:4" x14ac:dyDescent="0.2">
      <c r="A87" s="144" t="s">
        <v>912</v>
      </c>
      <c r="B87" s="145" t="s">
        <v>116</v>
      </c>
      <c r="C87" s="147">
        <v>0</v>
      </c>
      <c r="D87" s="147">
        <v>7877113029</v>
      </c>
    </row>
    <row r="88" spans="1:4" ht="16.5" x14ac:dyDescent="0.35">
      <c r="A88" s="144" t="s">
        <v>913</v>
      </c>
      <c r="B88" s="145"/>
      <c r="C88" s="148">
        <v>0</v>
      </c>
      <c r="D88" s="148">
        <v>-39385565</v>
      </c>
    </row>
    <row r="89" spans="1:4" x14ac:dyDescent="0.2">
      <c r="A89" s="144" t="s">
        <v>914</v>
      </c>
      <c r="B89" s="145" t="s">
        <v>116</v>
      </c>
      <c r="C89" s="146">
        <v>0</v>
      </c>
      <c r="D89" s="146">
        <v>7837727464</v>
      </c>
    </row>
    <row r="90" spans="1:4" x14ac:dyDescent="0.2">
      <c r="A90" s="144" t="s">
        <v>117</v>
      </c>
      <c r="B90" s="145" t="s">
        <v>118</v>
      </c>
      <c r="C90" s="147">
        <v>0</v>
      </c>
      <c r="D90" s="147">
        <v>0</v>
      </c>
    </row>
    <row r="91" spans="1:4" ht="16.5" x14ac:dyDescent="0.35">
      <c r="A91" s="144" t="s">
        <v>119</v>
      </c>
      <c r="B91" s="145"/>
      <c r="C91" s="148">
        <v>0</v>
      </c>
      <c r="D91" s="148">
        <v>0</v>
      </c>
    </row>
    <row r="92" spans="1:4" x14ac:dyDescent="0.2">
      <c r="A92" s="144" t="s">
        <v>120</v>
      </c>
      <c r="B92" s="145" t="s">
        <v>118</v>
      </c>
      <c r="C92" s="147">
        <v>0</v>
      </c>
      <c r="D92" s="147">
        <v>0</v>
      </c>
    </row>
    <row r="93" spans="1:4" x14ac:dyDescent="0.2">
      <c r="A93" s="144" t="s">
        <v>121</v>
      </c>
      <c r="B93" s="145" t="s">
        <v>122</v>
      </c>
      <c r="C93" s="147">
        <v>2025237142</v>
      </c>
      <c r="D93" s="147">
        <v>2025237142</v>
      </c>
    </row>
    <row r="94" spans="1:4" ht="16.5" x14ac:dyDescent="0.35">
      <c r="A94" s="144" t="s">
        <v>123</v>
      </c>
      <c r="B94" s="145"/>
      <c r="C94" s="148">
        <v>-47512292</v>
      </c>
      <c r="D94" s="148">
        <v>-38029595</v>
      </c>
    </row>
    <row r="95" spans="1:4" x14ac:dyDescent="0.2">
      <c r="A95" s="144" t="s">
        <v>124</v>
      </c>
      <c r="B95" s="145" t="s">
        <v>122</v>
      </c>
      <c r="C95" s="146">
        <v>1977724850</v>
      </c>
      <c r="D95" s="146">
        <v>1987207547</v>
      </c>
    </row>
    <row r="96" spans="1:4" x14ac:dyDescent="0.2">
      <c r="A96" s="144" t="s">
        <v>125</v>
      </c>
      <c r="B96" s="145" t="s">
        <v>126</v>
      </c>
      <c r="C96" s="147">
        <v>1468877657.0500002</v>
      </c>
      <c r="D96" s="147">
        <v>1864507657.0500002</v>
      </c>
    </row>
    <row r="97" spans="1:4" ht="16.5" x14ac:dyDescent="0.35">
      <c r="A97" s="144" t="s">
        <v>127</v>
      </c>
      <c r="B97" s="145" t="s">
        <v>126</v>
      </c>
      <c r="C97" s="148">
        <v>-1468877657</v>
      </c>
      <c r="D97" s="148">
        <v>-1864507657</v>
      </c>
    </row>
    <row r="98" spans="1:4" x14ac:dyDescent="0.2">
      <c r="A98" s="144" t="s">
        <v>128</v>
      </c>
      <c r="B98" s="145" t="s">
        <v>126</v>
      </c>
      <c r="C98" s="146">
        <v>5.0000190734863281E-2</v>
      </c>
      <c r="D98" s="146">
        <v>5.0000190734863281E-2</v>
      </c>
    </row>
    <row r="99" spans="1:4" x14ac:dyDescent="0.2">
      <c r="A99" s="144" t="s">
        <v>129</v>
      </c>
      <c r="B99" s="145" t="s">
        <v>130</v>
      </c>
      <c r="C99" s="147">
        <v>0</v>
      </c>
      <c r="D99" s="147">
        <v>3772284457.52</v>
      </c>
    </row>
    <row r="100" spans="1:4" ht="16.5" x14ac:dyDescent="0.35">
      <c r="A100" s="144" t="s">
        <v>131</v>
      </c>
      <c r="B100" s="145" t="s">
        <v>130</v>
      </c>
      <c r="C100" s="148">
        <v>0</v>
      </c>
      <c r="D100" s="148">
        <v>-3772284457.52</v>
      </c>
    </row>
    <row r="101" spans="1:4" x14ac:dyDescent="0.2">
      <c r="A101" s="144" t="s">
        <v>132</v>
      </c>
      <c r="B101" s="145" t="s">
        <v>130</v>
      </c>
      <c r="C101" s="146">
        <v>0</v>
      </c>
      <c r="D101" s="146">
        <v>0</v>
      </c>
    </row>
    <row r="102" spans="1:4" x14ac:dyDescent="0.2">
      <c r="A102" s="141"/>
      <c r="B102" s="145" t="s">
        <v>133</v>
      </c>
      <c r="C102" s="146"/>
      <c r="D102" s="147"/>
    </row>
    <row r="103" spans="1:4" x14ac:dyDescent="0.2">
      <c r="A103" s="141" t="s">
        <v>134</v>
      </c>
      <c r="B103" s="145"/>
      <c r="C103" s="143">
        <v>204851166767.04999</v>
      </c>
      <c r="D103" s="143">
        <v>235448216264.06</v>
      </c>
    </row>
    <row r="104" spans="1:4" x14ac:dyDescent="0.2">
      <c r="A104" s="141"/>
      <c r="B104" s="145"/>
      <c r="C104" s="157"/>
      <c r="D104" s="158"/>
    </row>
    <row r="105" spans="1:4" x14ac:dyDescent="0.2">
      <c r="A105" s="157" t="s">
        <v>135</v>
      </c>
      <c r="B105" s="142" t="s">
        <v>136</v>
      </c>
      <c r="C105" s="143">
        <v>181063135518.96002</v>
      </c>
      <c r="D105" s="143">
        <v>172381495218.33002</v>
      </c>
    </row>
    <row r="106" spans="1:4" x14ac:dyDescent="0.2">
      <c r="A106" s="157" t="s">
        <v>137</v>
      </c>
      <c r="B106" s="142" t="s">
        <v>138</v>
      </c>
      <c r="C106" s="143">
        <v>181063135518.96002</v>
      </c>
      <c r="D106" s="143">
        <v>71691911334.550003</v>
      </c>
    </row>
    <row r="107" spans="1:4" x14ac:dyDescent="0.2">
      <c r="A107" s="208" t="s">
        <v>139</v>
      </c>
      <c r="B107" s="145"/>
      <c r="C107" s="159">
        <v>0</v>
      </c>
      <c r="D107" s="159">
        <v>0</v>
      </c>
    </row>
    <row r="108" spans="1:4" x14ac:dyDescent="0.2">
      <c r="A108" s="208" t="s">
        <v>140</v>
      </c>
      <c r="B108" s="145"/>
      <c r="C108" s="159">
        <v>300150401.32999992</v>
      </c>
      <c r="D108" s="159">
        <v>489639337.54999995</v>
      </c>
    </row>
    <row r="109" spans="1:4" x14ac:dyDescent="0.2">
      <c r="A109" s="208" t="s">
        <v>141</v>
      </c>
      <c r="B109" s="145"/>
      <c r="C109" s="159">
        <v>785607845</v>
      </c>
      <c r="D109" s="159">
        <v>1550586269</v>
      </c>
    </row>
    <row r="110" spans="1:4" x14ac:dyDescent="0.2">
      <c r="A110" s="208" t="s">
        <v>142</v>
      </c>
      <c r="B110" s="145" t="s">
        <v>143</v>
      </c>
      <c r="C110" s="159">
        <v>4032264698</v>
      </c>
      <c r="D110" s="159">
        <v>3231908924</v>
      </c>
    </row>
    <row r="111" spans="1:4" x14ac:dyDescent="0.2">
      <c r="A111" s="208" t="s">
        <v>144</v>
      </c>
      <c r="B111" s="145" t="s">
        <v>145</v>
      </c>
      <c r="C111" s="159">
        <v>0</v>
      </c>
      <c r="D111" s="159">
        <v>0</v>
      </c>
    </row>
    <row r="112" spans="1:4" x14ac:dyDescent="0.2">
      <c r="A112" s="208" t="s">
        <v>146</v>
      </c>
      <c r="B112" s="145" t="s">
        <v>147</v>
      </c>
      <c r="C112" s="160">
        <v>0</v>
      </c>
      <c r="D112" s="159">
        <v>712614921</v>
      </c>
    </row>
    <row r="113" spans="1:7" x14ac:dyDescent="0.2">
      <c r="A113" s="208" t="s">
        <v>148</v>
      </c>
      <c r="B113" s="145" t="s">
        <v>602</v>
      </c>
      <c r="C113" s="159">
        <v>41854574457</v>
      </c>
      <c r="D113" s="159">
        <v>31663396026</v>
      </c>
    </row>
    <row r="114" spans="1:7" x14ac:dyDescent="0.2">
      <c r="A114" s="208" t="s">
        <v>149</v>
      </c>
      <c r="B114" s="145" t="s">
        <v>150</v>
      </c>
      <c r="C114" s="159">
        <v>133852577979</v>
      </c>
      <c r="D114" s="159">
        <v>33463144495</v>
      </c>
    </row>
    <row r="115" spans="1:7" x14ac:dyDescent="0.2">
      <c r="A115" s="208" t="s">
        <v>151</v>
      </c>
      <c r="B115" s="145" t="s">
        <v>152</v>
      </c>
      <c r="C115" s="159">
        <v>237960138.63</v>
      </c>
      <c r="D115" s="159">
        <v>580621362</v>
      </c>
    </row>
    <row r="116" spans="1:7" x14ac:dyDescent="0.2">
      <c r="A116" s="157"/>
      <c r="B116" s="145"/>
      <c r="C116" s="146"/>
      <c r="D116" s="159"/>
    </row>
    <row r="117" spans="1:7" x14ac:dyDescent="0.2">
      <c r="A117" s="157" t="s">
        <v>153</v>
      </c>
      <c r="B117" s="142" t="s">
        <v>154</v>
      </c>
      <c r="C117" s="143">
        <v>0</v>
      </c>
      <c r="D117" s="143">
        <v>100689583883.78</v>
      </c>
    </row>
    <row r="118" spans="1:7" x14ac:dyDescent="0.2">
      <c r="A118" s="209" t="s">
        <v>937</v>
      </c>
      <c r="B118" s="145" t="s">
        <v>155</v>
      </c>
      <c r="C118" s="113">
        <v>0</v>
      </c>
      <c r="D118" s="147">
        <v>300150399.77999997</v>
      </c>
    </row>
    <row r="119" spans="1:7" x14ac:dyDescent="0.2">
      <c r="A119" s="209" t="s">
        <v>938</v>
      </c>
      <c r="B119" s="145"/>
      <c r="C119" s="146">
        <v>0</v>
      </c>
      <c r="D119" s="159">
        <v>100389433484</v>
      </c>
    </row>
    <row r="120" spans="1:7" x14ac:dyDescent="0.2">
      <c r="A120" s="157" t="s">
        <v>156</v>
      </c>
      <c r="B120" s="142" t="s">
        <v>157</v>
      </c>
      <c r="C120" s="143">
        <v>23788031248.089386</v>
      </c>
      <c r="D120" s="143">
        <v>63066721045.72953</v>
      </c>
    </row>
    <row r="121" spans="1:7" x14ac:dyDescent="0.2">
      <c r="A121" s="210" t="s">
        <v>158</v>
      </c>
      <c r="B121" s="161"/>
      <c r="C121" s="116">
        <v>63066721045.72953</v>
      </c>
      <c r="D121" s="159">
        <v>165614696336.70999</v>
      </c>
    </row>
    <row r="122" spans="1:7" x14ac:dyDescent="0.2">
      <c r="A122" s="210" t="s">
        <v>159</v>
      </c>
      <c r="B122" s="161"/>
      <c r="C122" s="116">
        <v>1952505974981.49</v>
      </c>
      <c r="D122" s="162">
        <v>1912470475693.3801</v>
      </c>
      <c r="G122" s="112" t="s">
        <v>936</v>
      </c>
    </row>
    <row r="123" spans="1:7" x14ac:dyDescent="0.2">
      <c r="A123" s="208" t="s">
        <v>160</v>
      </c>
      <c r="B123" s="161"/>
      <c r="C123" s="116">
        <v>-10046881139.100002</v>
      </c>
      <c r="D123" s="162">
        <v>-2693396415.0204997</v>
      </c>
    </row>
    <row r="124" spans="1:7" x14ac:dyDescent="0.2">
      <c r="A124" s="208" t="s">
        <v>161</v>
      </c>
      <c r="B124" s="161"/>
      <c r="C124" s="116">
        <v>-2016392067272</v>
      </c>
      <c r="D124" s="162">
        <v>-2011643014982.8</v>
      </c>
    </row>
    <row r="125" spans="1:7" ht="15.75" thickBot="1" x14ac:dyDescent="0.25">
      <c r="A125" s="211" t="s">
        <v>162</v>
      </c>
      <c r="B125" s="161"/>
      <c r="C125" s="116">
        <v>34654283631.970001</v>
      </c>
      <c r="D125" s="159">
        <v>-682039586.53999996</v>
      </c>
    </row>
    <row r="126" spans="1:7" ht="16.5" thickTop="1" thickBot="1" x14ac:dyDescent="0.25">
      <c r="A126" s="212" t="s">
        <v>163</v>
      </c>
      <c r="B126" s="213"/>
      <c r="C126" s="214">
        <v>204851166767.04941</v>
      </c>
      <c r="D126" s="215">
        <v>235448216264.05954</v>
      </c>
    </row>
    <row r="127" spans="1:7" ht="18.75" customHeight="1" x14ac:dyDescent="0.2">
      <c r="A127" s="163"/>
      <c r="B127" s="163"/>
      <c r="C127" s="195">
        <v>5.79833984375E-4</v>
      </c>
      <c r="D127" s="195">
        <v>4.57763671875E-4</v>
      </c>
      <c r="E127" s="196"/>
    </row>
    <row r="128" spans="1:7" x14ac:dyDescent="0.2">
      <c r="A128" s="163"/>
      <c r="B128" s="163"/>
      <c r="C128" s="163"/>
      <c r="D128" s="164"/>
    </row>
    <row r="129" spans="1:4" ht="16.5" x14ac:dyDescent="0.3">
      <c r="A129" s="165" t="s">
        <v>915</v>
      </c>
      <c r="B129" s="165" t="s">
        <v>915</v>
      </c>
      <c r="C129" s="197" t="s">
        <v>932</v>
      </c>
      <c r="D129" s="197"/>
    </row>
    <row r="130" spans="1:4" ht="16.5" x14ac:dyDescent="0.3">
      <c r="A130" s="166" t="s">
        <v>916</v>
      </c>
      <c r="B130" s="166" t="s">
        <v>916</v>
      </c>
      <c r="C130" s="198" t="s">
        <v>931</v>
      </c>
      <c r="D130" s="198"/>
    </row>
    <row r="131" spans="1:4" ht="16.5" x14ac:dyDescent="0.3">
      <c r="A131" s="166" t="s">
        <v>917</v>
      </c>
      <c r="B131" s="166" t="s">
        <v>917</v>
      </c>
      <c r="C131" s="198" t="s">
        <v>933</v>
      </c>
      <c r="D131" s="198"/>
    </row>
    <row r="132" spans="1:4" ht="16.5" x14ac:dyDescent="0.3">
      <c r="A132" s="166" t="s">
        <v>918</v>
      </c>
      <c r="B132" s="166" t="s">
        <v>918</v>
      </c>
      <c r="C132" s="199"/>
      <c r="D132" s="200"/>
    </row>
    <row r="133" spans="1:4" ht="16.5" x14ac:dyDescent="0.3">
      <c r="A133" s="166" t="s">
        <v>919</v>
      </c>
      <c r="B133" s="166" t="s">
        <v>919</v>
      </c>
      <c r="C133" s="199"/>
      <c r="D133" s="200"/>
    </row>
    <row r="134" spans="1:4" ht="16.5" x14ac:dyDescent="0.3">
      <c r="A134" s="166" t="s">
        <v>920</v>
      </c>
      <c r="B134" s="166" t="s">
        <v>920</v>
      </c>
      <c r="C134" s="199"/>
      <c r="D134" s="200"/>
    </row>
    <row r="135" spans="1:4" x14ac:dyDescent="0.25">
      <c r="C135" s="201"/>
      <c r="D135" s="202"/>
    </row>
    <row r="136" spans="1:4" x14ac:dyDescent="0.25">
      <c r="C136" s="203" t="s">
        <v>934</v>
      </c>
      <c r="D136" s="203"/>
    </row>
    <row r="137" spans="1:4" x14ac:dyDescent="0.25">
      <c r="C137" s="203" t="s">
        <v>935</v>
      </c>
      <c r="D137" s="203"/>
    </row>
    <row r="138" spans="1:4" x14ac:dyDescent="0.25">
      <c r="C138" s="193"/>
      <c r="D138" s="194"/>
    </row>
    <row r="143" spans="1:4" x14ac:dyDescent="0.25">
      <c r="A143" s="112" t="s">
        <v>146</v>
      </c>
    </row>
    <row r="144" spans="1:4" x14ac:dyDescent="0.25">
      <c r="A144" s="112" t="s">
        <v>921</v>
      </c>
    </row>
    <row r="146" spans="1:1" x14ac:dyDescent="0.25">
      <c r="A146" s="112" t="s">
        <v>922</v>
      </c>
    </row>
    <row r="147" spans="1:1" x14ac:dyDescent="0.25">
      <c r="A147" s="112" t="s">
        <v>923</v>
      </c>
    </row>
    <row r="152" spans="1:1" ht="16.5" x14ac:dyDescent="0.3">
      <c r="A152" s="165" t="s">
        <v>915</v>
      </c>
    </row>
    <row r="153" spans="1:1" ht="16.5" x14ac:dyDescent="0.3">
      <c r="A153" s="166" t="s">
        <v>916</v>
      </c>
    </row>
    <row r="154" spans="1:1" ht="16.5" x14ac:dyDescent="0.3">
      <c r="A154" s="166" t="s">
        <v>917</v>
      </c>
    </row>
    <row r="155" spans="1:1" ht="16.5" x14ac:dyDescent="0.3">
      <c r="A155" s="166" t="s">
        <v>918</v>
      </c>
    </row>
    <row r="156" spans="1:1" ht="16.5" x14ac:dyDescent="0.3">
      <c r="A156" s="166" t="s">
        <v>919</v>
      </c>
    </row>
    <row r="157" spans="1:1" ht="16.5" x14ac:dyDescent="0.3">
      <c r="A157" s="166" t="s">
        <v>920</v>
      </c>
    </row>
  </sheetData>
  <mergeCells count="8">
    <mergeCell ref="C131:D131"/>
    <mergeCell ref="C136:D136"/>
    <mergeCell ref="C137:D137"/>
    <mergeCell ref="A1:D1"/>
    <mergeCell ref="A2:D2"/>
    <mergeCell ref="A3:D3"/>
    <mergeCell ref="C129:D129"/>
    <mergeCell ref="C130:D130"/>
  </mergeCells>
  <pageMargins left="0.53" right="0.4" top="0.26" bottom="0.31" header="0.31496062992125984" footer="0.31496062992125984"/>
  <pageSetup paperSize="14" scale="85" fitToHeight="0" orientation="portrait" r:id="rId1"/>
  <rowBreaks count="1" manualBreakCount="1">
    <brk id="69" max="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43"/>
  <sheetViews>
    <sheetView view="pageBreakPreview" zoomScale="85" zoomScaleNormal="70" zoomScaleSheetLayoutView="85" workbookViewId="0">
      <selection activeCell="E4" sqref="E4"/>
    </sheetView>
  </sheetViews>
  <sheetFormatPr defaultColWidth="6.85546875" defaultRowHeight="12.75" x14ac:dyDescent="0.25"/>
  <cols>
    <col min="1" max="1" width="5.5703125" style="38" bestFit="1" customWidth="1"/>
    <col min="2" max="2" width="5" style="39" customWidth="1"/>
    <col min="3" max="3" width="93.28515625" style="39" customWidth="1"/>
    <col min="4" max="4" width="9.28515625" style="39" customWidth="1"/>
    <col min="5" max="5" width="39.140625" style="40" customWidth="1"/>
    <col min="6" max="6" width="40.28515625" style="39" customWidth="1"/>
    <col min="7" max="7" width="29.5703125" style="39" customWidth="1"/>
    <col min="8" max="16384" width="6.85546875" style="39"/>
  </cols>
  <sheetData>
    <row r="1" spans="1:7" s="5" customFormat="1" ht="15" customHeight="1" x14ac:dyDescent="0.25">
      <c r="A1" s="4"/>
      <c r="D1" s="6"/>
      <c r="E1" s="7"/>
    </row>
    <row r="2" spans="1:7" s="5" customFormat="1" ht="15" customHeight="1" x14ac:dyDescent="0.25">
      <c r="A2" s="4"/>
      <c r="D2" s="6"/>
      <c r="E2" s="7"/>
    </row>
    <row r="3" spans="1:7" s="5" customFormat="1" ht="21" customHeight="1" x14ac:dyDescent="0.25">
      <c r="A3" s="4"/>
      <c r="E3" s="7"/>
    </row>
    <row r="4" spans="1:7" s="5" customFormat="1" ht="12.75" customHeight="1" x14ac:dyDescent="0.25">
      <c r="A4" s="4"/>
      <c r="E4" s="7"/>
    </row>
    <row r="5" spans="1:7" s="8" customFormat="1" ht="19.5" customHeight="1" x14ac:dyDescent="0.25">
      <c r="A5" s="4"/>
      <c r="C5" s="179" t="s">
        <v>910</v>
      </c>
      <c r="D5" s="179"/>
      <c r="E5" s="179"/>
      <c r="F5" s="179"/>
    </row>
    <row r="6" spans="1:7" s="8" customFormat="1" ht="19.5" customHeight="1" x14ac:dyDescent="0.25">
      <c r="A6" s="4"/>
      <c r="C6" s="179" t="s">
        <v>316</v>
      </c>
      <c r="D6" s="179"/>
      <c r="E6" s="179"/>
      <c r="F6" s="179"/>
    </row>
    <row r="7" spans="1:7" s="8" customFormat="1" ht="19.5" customHeight="1" x14ac:dyDescent="0.25">
      <c r="A7" s="4"/>
      <c r="C7" s="180" t="s">
        <v>341</v>
      </c>
      <c r="D7" s="180"/>
      <c r="E7" s="180"/>
      <c r="F7" s="180"/>
    </row>
    <row r="8" spans="1:7" s="5" customFormat="1" ht="14.25" customHeight="1" x14ac:dyDescent="0.25">
      <c r="A8" s="4"/>
      <c r="E8" s="7"/>
      <c r="F8" s="9"/>
    </row>
    <row r="9" spans="1:7" s="13" customFormat="1" ht="36" x14ac:dyDescent="0.25">
      <c r="A9" s="10" t="s">
        <v>317</v>
      </c>
      <c r="B9" s="181" t="s">
        <v>1</v>
      </c>
      <c r="C9" s="181"/>
      <c r="D9" s="11" t="s">
        <v>318</v>
      </c>
      <c r="E9" s="12" t="s">
        <v>601</v>
      </c>
      <c r="F9" s="168" t="s">
        <v>340</v>
      </c>
    </row>
    <row r="10" spans="1:7" s="13" customFormat="1" ht="12" hidden="1" customHeight="1" x14ac:dyDescent="0.25">
      <c r="A10" s="10"/>
      <c r="B10" s="182" t="s">
        <v>306</v>
      </c>
      <c r="C10" s="182"/>
      <c r="D10" s="14" t="s">
        <v>319</v>
      </c>
      <c r="E10" s="15" t="s">
        <v>320</v>
      </c>
      <c r="F10" s="169" t="s">
        <v>320</v>
      </c>
    </row>
    <row r="11" spans="1:7" s="8" customFormat="1" ht="35.1" customHeight="1" x14ac:dyDescent="0.25">
      <c r="A11" s="16">
        <v>1</v>
      </c>
      <c r="B11" s="178" t="s">
        <v>321</v>
      </c>
      <c r="C11" s="178"/>
      <c r="D11" s="17" t="s">
        <v>322</v>
      </c>
      <c r="E11" s="18">
        <f>F30</f>
        <v>63066721045.730019</v>
      </c>
      <c r="F11" s="19">
        <f>NERACA!D121</f>
        <v>165614696336.70999</v>
      </c>
      <c r="G11" s="13"/>
    </row>
    <row r="12" spans="1:7" s="8" customFormat="1" ht="35.1" customHeight="1" x14ac:dyDescent="0.25">
      <c r="A12" s="20">
        <v>2</v>
      </c>
      <c r="B12" s="183" t="s">
        <v>323</v>
      </c>
      <c r="C12" s="183"/>
      <c r="D12" s="21" t="s">
        <v>324</v>
      </c>
      <c r="E12" s="22">
        <f>'LO face'!E70</f>
        <v>1952505974981.49</v>
      </c>
      <c r="F12" s="23">
        <f>NERACA!D122</f>
        <v>1912470475693.3801</v>
      </c>
      <c r="G12" s="13"/>
    </row>
    <row r="13" spans="1:7" s="5" customFormat="1" ht="35.1" customHeight="1" x14ac:dyDescent="0.25">
      <c r="A13" s="20">
        <v>3</v>
      </c>
      <c r="B13" s="184" t="s">
        <v>325</v>
      </c>
      <c r="C13" s="184"/>
      <c r="D13" s="24" t="s">
        <v>326</v>
      </c>
      <c r="E13" s="22">
        <f>SUM(E14:E27)</f>
        <v>-10046881139.100002</v>
      </c>
      <c r="F13" s="23">
        <f>SUM(F14:F26)</f>
        <v>-2693396415.02</v>
      </c>
      <c r="G13" s="13"/>
    </row>
    <row r="14" spans="1:7" s="5" customFormat="1" ht="35.1" customHeight="1" x14ac:dyDescent="0.25">
      <c r="A14" s="20"/>
      <c r="B14" s="25"/>
      <c r="C14" s="26" t="s">
        <v>327</v>
      </c>
      <c r="D14" s="27"/>
      <c r="E14" s="28">
        <v>-9482697</v>
      </c>
      <c r="F14" s="29">
        <v>-2118702283.1199999</v>
      </c>
      <c r="G14" s="13"/>
    </row>
    <row r="15" spans="1:7" s="5" customFormat="1" ht="35.1" hidden="1" customHeight="1" x14ac:dyDescent="0.25">
      <c r="A15" s="20"/>
      <c r="B15" s="25"/>
      <c r="C15" s="26" t="s">
        <v>328</v>
      </c>
      <c r="D15" s="30"/>
      <c r="E15" s="28">
        <v>0</v>
      </c>
      <c r="F15" s="29">
        <v>0</v>
      </c>
      <c r="G15" s="13"/>
    </row>
    <row r="16" spans="1:7" s="5" customFormat="1" ht="35.1" hidden="1" customHeight="1" x14ac:dyDescent="0.25">
      <c r="A16" s="20"/>
      <c r="B16" s="25"/>
      <c r="C16" s="26" t="s">
        <v>329</v>
      </c>
      <c r="D16" s="30"/>
      <c r="E16" s="28">
        <v>0</v>
      </c>
      <c r="F16" s="29">
        <v>0</v>
      </c>
      <c r="G16" s="13"/>
    </row>
    <row r="17" spans="1:7" s="5" customFormat="1" ht="35.1" hidden="1" customHeight="1" x14ac:dyDescent="0.25">
      <c r="A17" s="20"/>
      <c r="B17" s="25"/>
      <c r="C17" s="26" t="s">
        <v>330</v>
      </c>
      <c r="D17" s="30"/>
      <c r="E17" s="28">
        <v>0</v>
      </c>
      <c r="F17" s="29">
        <v>0</v>
      </c>
      <c r="G17" s="13"/>
    </row>
    <row r="18" spans="1:7" s="5" customFormat="1" ht="35.1" hidden="1" customHeight="1" x14ac:dyDescent="0.25">
      <c r="A18" s="20"/>
      <c r="B18" s="25"/>
      <c r="C18" s="26" t="s">
        <v>331</v>
      </c>
      <c r="D18" s="30"/>
      <c r="E18" s="28">
        <v>0</v>
      </c>
      <c r="F18" s="29">
        <v>0</v>
      </c>
      <c r="G18" s="13"/>
    </row>
    <row r="19" spans="1:7" s="5" customFormat="1" ht="35.1" hidden="1" customHeight="1" x14ac:dyDescent="0.25">
      <c r="A19" s="20"/>
      <c r="B19" s="25"/>
      <c r="C19" s="26" t="s">
        <v>332</v>
      </c>
      <c r="D19" s="30"/>
      <c r="E19" s="28">
        <v>0</v>
      </c>
      <c r="F19" s="29">
        <v>0</v>
      </c>
      <c r="G19" s="13"/>
    </row>
    <row r="20" spans="1:7" s="5" customFormat="1" ht="35.1" hidden="1" customHeight="1" x14ac:dyDescent="0.25">
      <c r="A20" s="20"/>
      <c r="B20" s="25"/>
      <c r="C20" s="26" t="s">
        <v>333</v>
      </c>
      <c r="D20" s="30"/>
      <c r="E20" s="28">
        <v>0</v>
      </c>
      <c r="F20" s="29">
        <v>0</v>
      </c>
      <c r="G20" s="13"/>
    </row>
    <row r="21" spans="1:7" s="5" customFormat="1" ht="35.1" hidden="1" customHeight="1" x14ac:dyDescent="0.25">
      <c r="A21" s="20"/>
      <c r="B21" s="25"/>
      <c r="C21" s="31" t="s">
        <v>334</v>
      </c>
      <c r="D21" s="30"/>
      <c r="E21" s="28">
        <v>0</v>
      </c>
      <c r="F21" s="29">
        <v>0</v>
      </c>
      <c r="G21" s="13"/>
    </row>
    <row r="22" spans="1:7" s="5" customFormat="1" ht="35.1" customHeight="1" x14ac:dyDescent="0.25">
      <c r="A22" s="20"/>
      <c r="B22" s="25"/>
      <c r="C22" s="26" t="s">
        <v>335</v>
      </c>
      <c r="D22" s="30"/>
      <c r="E22" s="28">
        <v>24849000</v>
      </c>
      <c r="F22" s="29">
        <v>-421616050</v>
      </c>
      <c r="G22" s="13"/>
    </row>
    <row r="23" spans="1:7" s="5" customFormat="1" ht="35.1" customHeight="1" x14ac:dyDescent="0.25">
      <c r="A23" s="20"/>
      <c r="B23" s="25"/>
      <c r="C23" s="26" t="s">
        <v>336</v>
      </c>
      <c r="D23" s="30"/>
      <c r="E23" s="28">
        <v>0</v>
      </c>
      <c r="F23" s="29">
        <v>21823407.100000001</v>
      </c>
    </row>
    <row r="24" spans="1:7" s="5" customFormat="1" ht="35.1" customHeight="1" x14ac:dyDescent="0.25">
      <c r="A24" s="20"/>
      <c r="B24" s="25"/>
      <c r="C24" s="26" t="s">
        <v>332</v>
      </c>
      <c r="D24" s="30"/>
      <c r="E24" s="28">
        <v>8069577339.7999992</v>
      </c>
      <c r="F24" s="29">
        <v>154591156</v>
      </c>
    </row>
    <row r="25" spans="1:7" s="5" customFormat="1" ht="35.1" customHeight="1" x14ac:dyDescent="0.25">
      <c r="A25" s="20"/>
      <c r="B25" s="25"/>
      <c r="C25" s="26" t="s">
        <v>928</v>
      </c>
      <c r="D25" s="30"/>
      <c r="E25" s="28">
        <v>-18844439702.900002</v>
      </c>
      <c r="F25" s="29">
        <v>-329492645</v>
      </c>
    </row>
    <row r="26" spans="1:7" s="5" customFormat="1" ht="35.1" customHeight="1" x14ac:dyDescent="0.25">
      <c r="A26" s="20"/>
      <c r="B26" s="25"/>
      <c r="C26" s="26" t="s">
        <v>929</v>
      </c>
      <c r="D26" s="30"/>
      <c r="E26" s="28">
        <v>712614921</v>
      </c>
      <c r="F26" s="29">
        <v>0</v>
      </c>
    </row>
    <row r="27" spans="1:7" s="5" customFormat="1" ht="35.1" customHeight="1" x14ac:dyDescent="0.25">
      <c r="A27" s="20"/>
      <c r="B27" s="25"/>
      <c r="C27" s="26" t="s">
        <v>930</v>
      </c>
      <c r="D27" s="30"/>
      <c r="E27" s="28">
        <v>0</v>
      </c>
      <c r="F27" s="29">
        <v>0</v>
      </c>
    </row>
    <row r="28" spans="1:7" s="5" customFormat="1" ht="35.1" customHeight="1" x14ac:dyDescent="0.25">
      <c r="A28" s="20"/>
      <c r="B28" s="184" t="s">
        <v>337</v>
      </c>
      <c r="C28" s="184"/>
      <c r="D28" s="30"/>
      <c r="E28" s="32">
        <f>NERACA!C124</f>
        <v>-2016392067272</v>
      </c>
      <c r="F28" s="33">
        <f>NERACA!D124</f>
        <v>-2011643014982.8</v>
      </c>
    </row>
    <row r="29" spans="1:7" s="5" customFormat="1" ht="35.1" customHeight="1" x14ac:dyDescent="0.25">
      <c r="A29" s="20"/>
      <c r="B29" s="184" t="s">
        <v>338</v>
      </c>
      <c r="C29" s="184"/>
      <c r="D29" s="30"/>
      <c r="E29" s="32">
        <f>NERACA!C125</f>
        <v>34654283631.970001</v>
      </c>
      <c r="F29" s="33">
        <f>NERACA!D125</f>
        <v>-682039586.53999996</v>
      </c>
    </row>
    <row r="30" spans="1:7" s="8" customFormat="1" ht="35.1" customHeight="1" x14ac:dyDescent="0.25">
      <c r="A30" s="34">
        <v>4</v>
      </c>
      <c r="B30" s="185" t="s">
        <v>339</v>
      </c>
      <c r="C30" s="185"/>
      <c r="D30" s="35"/>
      <c r="E30" s="36">
        <f>E11+E12+E13+E28+E29</f>
        <v>23788031248.089874</v>
      </c>
      <c r="F30" s="37">
        <f>F11+F12+F13+F28+F29</f>
        <v>63066721045.730019</v>
      </c>
    </row>
    <row r="31" spans="1:7" ht="12.75" hidden="1" customHeight="1" x14ac:dyDescent="0.25">
      <c r="E31" s="40">
        <v>3665462705655.98</v>
      </c>
      <c r="F31" s="41">
        <v>3665462705655.98</v>
      </c>
    </row>
    <row r="32" spans="1:7" hidden="1" x14ac:dyDescent="0.25">
      <c r="E32" s="40">
        <v>0</v>
      </c>
    </row>
    <row r="33" spans="1:6" ht="27" customHeight="1" x14ac:dyDescent="0.25">
      <c r="F33" s="41"/>
    </row>
    <row r="34" spans="1:6" ht="27" customHeight="1" x14ac:dyDescent="0.25">
      <c r="F34" s="41"/>
    </row>
    <row r="35" spans="1:6" s="43" customFormat="1" ht="21.75" customHeight="1" x14ac:dyDescent="0.25">
      <c r="A35" s="42"/>
      <c r="D35" s="247" t="s">
        <v>939</v>
      </c>
      <c r="E35" s="247"/>
      <c r="F35" s="247"/>
    </row>
    <row r="36" spans="1:6" s="43" customFormat="1" ht="20.25" customHeight="1" x14ac:dyDescent="0.25">
      <c r="A36" s="42"/>
      <c r="D36" s="247" t="s">
        <v>940</v>
      </c>
      <c r="E36" s="247"/>
      <c r="F36" s="247"/>
    </row>
    <row r="37" spans="1:6" s="43" customFormat="1" ht="18" x14ac:dyDescent="0.25">
      <c r="A37" s="42"/>
      <c r="D37" s="176"/>
      <c r="E37" s="176"/>
      <c r="F37" s="176"/>
    </row>
    <row r="38" spans="1:6" s="43" customFormat="1" ht="18" x14ac:dyDescent="0.25">
      <c r="A38" s="42"/>
      <c r="D38" s="167"/>
      <c r="E38" s="248"/>
      <c r="F38" s="167"/>
    </row>
    <row r="39" spans="1:6" s="43" customFormat="1" ht="18" x14ac:dyDescent="0.25">
      <c r="A39" s="42"/>
      <c r="D39" s="176"/>
      <c r="E39" s="176"/>
      <c r="F39" s="176"/>
    </row>
    <row r="40" spans="1:6" s="43" customFormat="1" ht="18" x14ac:dyDescent="0.25">
      <c r="A40" s="42"/>
      <c r="D40" s="176"/>
      <c r="E40" s="176"/>
      <c r="F40" s="176"/>
    </row>
    <row r="41" spans="1:6" ht="18" x14ac:dyDescent="0.25">
      <c r="D41" s="176"/>
      <c r="E41" s="176"/>
      <c r="F41" s="176"/>
    </row>
    <row r="42" spans="1:6" ht="20.25" customHeight="1" x14ac:dyDescent="0.25">
      <c r="D42" s="249" t="s">
        <v>934</v>
      </c>
      <c r="E42" s="249"/>
      <c r="F42" s="249"/>
    </row>
    <row r="43" spans="1:6" ht="26.25" customHeight="1" x14ac:dyDescent="0.25">
      <c r="D43" s="247" t="s">
        <v>935</v>
      </c>
      <c r="E43" s="247"/>
      <c r="F43" s="247"/>
    </row>
  </sheetData>
  <mergeCells count="19">
    <mergeCell ref="D43:F43"/>
    <mergeCell ref="D42:F42"/>
    <mergeCell ref="B12:C12"/>
    <mergeCell ref="B13:C13"/>
    <mergeCell ref="B28:C28"/>
    <mergeCell ref="B29:C29"/>
    <mergeCell ref="B30:C30"/>
    <mergeCell ref="D35:F35"/>
    <mergeCell ref="D36:F36"/>
    <mergeCell ref="D37:F37"/>
    <mergeCell ref="D39:F39"/>
    <mergeCell ref="D40:F40"/>
    <mergeCell ref="D41:F41"/>
    <mergeCell ref="B11:C11"/>
    <mergeCell ref="C5:F5"/>
    <mergeCell ref="C6:F6"/>
    <mergeCell ref="C7:F7"/>
    <mergeCell ref="B9:C9"/>
    <mergeCell ref="B10:C10"/>
  </mergeCells>
  <pageMargins left="0.51" right="0.34" top="0.75" bottom="0.75" header="0.3" footer="0.3"/>
  <pageSetup paperSize="9" scale="48" orientation="portrait" horizontalDpi="0" verticalDpi="0" r:id="rId1"/>
  <colBreaks count="1" manualBreakCount="1">
    <brk id="6" max="4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H384"/>
  <sheetViews>
    <sheetView workbookViewId="0">
      <selection activeCell="F22" sqref="F22"/>
    </sheetView>
  </sheetViews>
  <sheetFormatPr defaultColWidth="7" defaultRowHeight="12.75" x14ac:dyDescent="0.25"/>
  <cols>
    <col min="1" max="1" width="11.85546875" style="117" bestFit="1" customWidth="1"/>
    <col min="2" max="2" width="66.85546875" style="117" customWidth="1"/>
    <col min="3" max="4" width="22" style="117" bestFit="1" customWidth="1"/>
    <col min="5" max="5" width="8.7109375" style="117" bestFit="1" customWidth="1"/>
    <col min="6" max="6" width="22" style="117" bestFit="1" customWidth="1"/>
    <col min="7" max="256" width="7" style="117"/>
    <col min="257" max="257" width="11.85546875" style="117" bestFit="1" customWidth="1"/>
    <col min="258" max="258" width="66.85546875" style="117" customWidth="1"/>
    <col min="259" max="260" width="22" style="117" bestFit="1" customWidth="1"/>
    <col min="261" max="261" width="8.7109375" style="117" bestFit="1" customWidth="1"/>
    <col min="262" max="262" width="22" style="117" bestFit="1" customWidth="1"/>
    <col min="263" max="512" width="7" style="117"/>
    <col min="513" max="513" width="11.85546875" style="117" bestFit="1" customWidth="1"/>
    <col min="514" max="514" width="66.85546875" style="117" customWidth="1"/>
    <col min="515" max="516" width="22" style="117" bestFit="1" customWidth="1"/>
    <col min="517" max="517" width="8.7109375" style="117" bestFit="1" customWidth="1"/>
    <col min="518" max="518" width="22" style="117" bestFit="1" customWidth="1"/>
    <col min="519" max="768" width="7" style="117"/>
    <col min="769" max="769" width="11.85546875" style="117" bestFit="1" customWidth="1"/>
    <col min="770" max="770" width="66.85546875" style="117" customWidth="1"/>
    <col min="771" max="772" width="22" style="117" bestFit="1" customWidth="1"/>
    <col min="773" max="773" width="8.7109375" style="117" bestFit="1" customWidth="1"/>
    <col min="774" max="774" width="22" style="117" bestFit="1" customWidth="1"/>
    <col min="775" max="1024" width="7" style="117"/>
    <col min="1025" max="1025" width="11.85546875" style="117" bestFit="1" customWidth="1"/>
    <col min="1026" max="1026" width="66.85546875" style="117" customWidth="1"/>
    <col min="1027" max="1028" width="22" style="117" bestFit="1" customWidth="1"/>
    <col min="1029" max="1029" width="8.7109375" style="117" bestFit="1" customWidth="1"/>
    <col min="1030" max="1030" width="22" style="117" bestFit="1" customWidth="1"/>
    <col min="1031" max="1280" width="7" style="117"/>
    <col min="1281" max="1281" width="11.85546875" style="117" bestFit="1" customWidth="1"/>
    <col min="1282" max="1282" width="66.85546875" style="117" customWidth="1"/>
    <col min="1283" max="1284" width="22" style="117" bestFit="1" customWidth="1"/>
    <col min="1285" max="1285" width="8.7109375" style="117" bestFit="1" customWidth="1"/>
    <col min="1286" max="1286" width="22" style="117" bestFit="1" customWidth="1"/>
    <col min="1287" max="1536" width="7" style="117"/>
    <col min="1537" max="1537" width="11.85546875" style="117" bestFit="1" customWidth="1"/>
    <col min="1538" max="1538" width="66.85546875" style="117" customWidth="1"/>
    <col min="1539" max="1540" width="22" style="117" bestFit="1" customWidth="1"/>
    <col min="1541" max="1541" width="8.7109375" style="117" bestFit="1" customWidth="1"/>
    <col min="1542" max="1542" width="22" style="117" bestFit="1" customWidth="1"/>
    <col min="1543" max="1792" width="7" style="117"/>
    <col min="1793" max="1793" width="11.85546875" style="117" bestFit="1" customWidth="1"/>
    <col min="1794" max="1794" width="66.85546875" style="117" customWidth="1"/>
    <col min="1795" max="1796" width="22" style="117" bestFit="1" customWidth="1"/>
    <col min="1797" max="1797" width="8.7109375" style="117" bestFit="1" customWidth="1"/>
    <col min="1798" max="1798" width="22" style="117" bestFit="1" customWidth="1"/>
    <col min="1799" max="2048" width="7" style="117"/>
    <col min="2049" max="2049" width="11.85546875" style="117" bestFit="1" customWidth="1"/>
    <col min="2050" max="2050" width="66.85546875" style="117" customWidth="1"/>
    <col min="2051" max="2052" width="22" style="117" bestFit="1" customWidth="1"/>
    <col min="2053" max="2053" width="8.7109375" style="117" bestFit="1" customWidth="1"/>
    <col min="2054" max="2054" width="22" style="117" bestFit="1" customWidth="1"/>
    <col min="2055" max="2304" width="7" style="117"/>
    <col min="2305" max="2305" width="11.85546875" style="117" bestFit="1" customWidth="1"/>
    <col min="2306" max="2306" width="66.85546875" style="117" customWidth="1"/>
    <col min="2307" max="2308" width="22" style="117" bestFit="1" customWidth="1"/>
    <col min="2309" max="2309" width="8.7109375" style="117" bestFit="1" customWidth="1"/>
    <col min="2310" max="2310" width="22" style="117" bestFit="1" customWidth="1"/>
    <col min="2311" max="2560" width="7" style="117"/>
    <col min="2561" max="2561" width="11.85546875" style="117" bestFit="1" customWidth="1"/>
    <col min="2562" max="2562" width="66.85546875" style="117" customWidth="1"/>
    <col min="2563" max="2564" width="22" style="117" bestFit="1" customWidth="1"/>
    <col min="2565" max="2565" width="8.7109375" style="117" bestFit="1" customWidth="1"/>
    <col min="2566" max="2566" width="22" style="117" bestFit="1" customWidth="1"/>
    <col min="2567" max="2816" width="7" style="117"/>
    <col min="2817" max="2817" width="11.85546875" style="117" bestFit="1" customWidth="1"/>
    <col min="2818" max="2818" width="66.85546875" style="117" customWidth="1"/>
    <col min="2819" max="2820" width="22" style="117" bestFit="1" customWidth="1"/>
    <col min="2821" max="2821" width="8.7109375" style="117" bestFit="1" customWidth="1"/>
    <col min="2822" max="2822" width="22" style="117" bestFit="1" customWidth="1"/>
    <col min="2823" max="3072" width="7" style="117"/>
    <col min="3073" max="3073" width="11.85546875" style="117" bestFit="1" customWidth="1"/>
    <col min="3074" max="3074" width="66.85546875" style="117" customWidth="1"/>
    <col min="3075" max="3076" width="22" style="117" bestFit="1" customWidth="1"/>
    <col min="3077" max="3077" width="8.7109375" style="117" bestFit="1" customWidth="1"/>
    <col min="3078" max="3078" width="22" style="117" bestFit="1" customWidth="1"/>
    <col min="3079" max="3328" width="7" style="117"/>
    <col min="3329" max="3329" width="11.85546875" style="117" bestFit="1" customWidth="1"/>
    <col min="3330" max="3330" width="66.85546875" style="117" customWidth="1"/>
    <col min="3331" max="3332" width="22" style="117" bestFit="1" customWidth="1"/>
    <col min="3333" max="3333" width="8.7109375" style="117" bestFit="1" customWidth="1"/>
    <col min="3334" max="3334" width="22" style="117" bestFit="1" customWidth="1"/>
    <col min="3335" max="3584" width="7" style="117"/>
    <col min="3585" max="3585" width="11.85546875" style="117" bestFit="1" customWidth="1"/>
    <col min="3586" max="3586" width="66.85546875" style="117" customWidth="1"/>
    <col min="3587" max="3588" width="22" style="117" bestFit="1" customWidth="1"/>
    <col min="3589" max="3589" width="8.7109375" style="117" bestFit="1" customWidth="1"/>
    <col min="3590" max="3590" width="22" style="117" bestFit="1" customWidth="1"/>
    <col min="3591" max="3840" width="7" style="117"/>
    <col min="3841" max="3841" width="11.85546875" style="117" bestFit="1" customWidth="1"/>
    <col min="3842" max="3842" width="66.85546875" style="117" customWidth="1"/>
    <col min="3843" max="3844" width="22" style="117" bestFit="1" customWidth="1"/>
    <col min="3845" max="3845" width="8.7109375" style="117" bestFit="1" customWidth="1"/>
    <col min="3846" max="3846" width="22" style="117" bestFit="1" customWidth="1"/>
    <col min="3847" max="4096" width="7" style="117"/>
    <col min="4097" max="4097" width="11.85546875" style="117" bestFit="1" customWidth="1"/>
    <col min="4098" max="4098" width="66.85546875" style="117" customWidth="1"/>
    <col min="4099" max="4100" width="22" style="117" bestFit="1" customWidth="1"/>
    <col min="4101" max="4101" width="8.7109375" style="117" bestFit="1" customWidth="1"/>
    <col min="4102" max="4102" width="22" style="117" bestFit="1" customWidth="1"/>
    <col min="4103" max="4352" width="7" style="117"/>
    <col min="4353" max="4353" width="11.85546875" style="117" bestFit="1" customWidth="1"/>
    <col min="4354" max="4354" width="66.85546875" style="117" customWidth="1"/>
    <col min="4355" max="4356" width="22" style="117" bestFit="1" customWidth="1"/>
    <col min="4357" max="4357" width="8.7109375" style="117" bestFit="1" customWidth="1"/>
    <col min="4358" max="4358" width="22" style="117" bestFit="1" customWidth="1"/>
    <col min="4359" max="4608" width="7" style="117"/>
    <col min="4609" max="4609" width="11.85546875" style="117" bestFit="1" customWidth="1"/>
    <col min="4610" max="4610" width="66.85546875" style="117" customWidth="1"/>
    <col min="4611" max="4612" width="22" style="117" bestFit="1" customWidth="1"/>
    <col min="4613" max="4613" width="8.7109375" style="117" bestFit="1" customWidth="1"/>
    <col min="4614" max="4614" width="22" style="117" bestFit="1" customWidth="1"/>
    <col min="4615" max="4864" width="7" style="117"/>
    <col min="4865" max="4865" width="11.85546875" style="117" bestFit="1" customWidth="1"/>
    <col min="4866" max="4866" width="66.85546875" style="117" customWidth="1"/>
    <col min="4867" max="4868" width="22" style="117" bestFit="1" customWidth="1"/>
    <col min="4869" max="4869" width="8.7109375" style="117" bestFit="1" customWidth="1"/>
    <col min="4870" max="4870" width="22" style="117" bestFit="1" customWidth="1"/>
    <col min="4871" max="5120" width="7" style="117"/>
    <col min="5121" max="5121" width="11.85546875" style="117" bestFit="1" customWidth="1"/>
    <col min="5122" max="5122" width="66.85546875" style="117" customWidth="1"/>
    <col min="5123" max="5124" width="22" style="117" bestFit="1" customWidth="1"/>
    <col min="5125" max="5125" width="8.7109375" style="117" bestFit="1" customWidth="1"/>
    <col min="5126" max="5126" width="22" style="117" bestFit="1" customWidth="1"/>
    <col min="5127" max="5376" width="7" style="117"/>
    <col min="5377" max="5377" width="11.85546875" style="117" bestFit="1" customWidth="1"/>
    <col min="5378" max="5378" width="66.85546875" style="117" customWidth="1"/>
    <col min="5379" max="5380" width="22" style="117" bestFit="1" customWidth="1"/>
    <col min="5381" max="5381" width="8.7109375" style="117" bestFit="1" customWidth="1"/>
    <col min="5382" max="5382" width="22" style="117" bestFit="1" customWidth="1"/>
    <col min="5383" max="5632" width="7" style="117"/>
    <col min="5633" max="5633" width="11.85546875" style="117" bestFit="1" customWidth="1"/>
    <col min="5634" max="5634" width="66.85546875" style="117" customWidth="1"/>
    <col min="5635" max="5636" width="22" style="117" bestFit="1" customWidth="1"/>
    <col min="5637" max="5637" width="8.7109375" style="117" bestFit="1" customWidth="1"/>
    <col min="5638" max="5638" width="22" style="117" bestFit="1" customWidth="1"/>
    <col min="5639" max="5888" width="7" style="117"/>
    <col min="5889" max="5889" width="11.85546875" style="117" bestFit="1" customWidth="1"/>
    <col min="5890" max="5890" width="66.85546875" style="117" customWidth="1"/>
    <col min="5891" max="5892" width="22" style="117" bestFit="1" customWidth="1"/>
    <col min="5893" max="5893" width="8.7109375" style="117" bestFit="1" customWidth="1"/>
    <col min="5894" max="5894" width="22" style="117" bestFit="1" customWidth="1"/>
    <col min="5895" max="6144" width="7" style="117"/>
    <col min="6145" max="6145" width="11.85546875" style="117" bestFit="1" customWidth="1"/>
    <col min="6146" max="6146" width="66.85546875" style="117" customWidth="1"/>
    <col min="6147" max="6148" width="22" style="117" bestFit="1" customWidth="1"/>
    <col min="6149" max="6149" width="8.7109375" style="117" bestFit="1" customWidth="1"/>
    <col min="6150" max="6150" width="22" style="117" bestFit="1" customWidth="1"/>
    <col min="6151" max="6400" width="7" style="117"/>
    <col min="6401" max="6401" width="11.85546875" style="117" bestFit="1" customWidth="1"/>
    <col min="6402" max="6402" width="66.85546875" style="117" customWidth="1"/>
    <col min="6403" max="6404" width="22" style="117" bestFit="1" customWidth="1"/>
    <col min="6405" max="6405" width="8.7109375" style="117" bestFit="1" customWidth="1"/>
    <col min="6406" max="6406" width="22" style="117" bestFit="1" customWidth="1"/>
    <col min="6407" max="6656" width="7" style="117"/>
    <col min="6657" max="6657" width="11.85546875" style="117" bestFit="1" customWidth="1"/>
    <col min="6658" max="6658" width="66.85546875" style="117" customWidth="1"/>
    <col min="6659" max="6660" width="22" style="117" bestFit="1" customWidth="1"/>
    <col min="6661" max="6661" width="8.7109375" style="117" bestFit="1" customWidth="1"/>
    <col min="6662" max="6662" width="22" style="117" bestFit="1" customWidth="1"/>
    <col min="6663" max="6912" width="7" style="117"/>
    <col min="6913" max="6913" width="11.85546875" style="117" bestFit="1" customWidth="1"/>
    <col min="6914" max="6914" width="66.85546875" style="117" customWidth="1"/>
    <col min="6915" max="6916" width="22" style="117" bestFit="1" customWidth="1"/>
    <col min="6917" max="6917" width="8.7109375" style="117" bestFit="1" customWidth="1"/>
    <col min="6918" max="6918" width="22" style="117" bestFit="1" customWidth="1"/>
    <col min="6919" max="7168" width="7" style="117"/>
    <col min="7169" max="7169" width="11.85546875" style="117" bestFit="1" customWidth="1"/>
    <col min="7170" max="7170" width="66.85546875" style="117" customWidth="1"/>
    <col min="7171" max="7172" width="22" style="117" bestFit="1" customWidth="1"/>
    <col min="7173" max="7173" width="8.7109375" style="117" bestFit="1" customWidth="1"/>
    <col min="7174" max="7174" width="22" style="117" bestFit="1" customWidth="1"/>
    <col min="7175" max="7424" width="7" style="117"/>
    <col min="7425" max="7425" width="11.85546875" style="117" bestFit="1" customWidth="1"/>
    <col min="7426" max="7426" width="66.85546875" style="117" customWidth="1"/>
    <col min="7427" max="7428" width="22" style="117" bestFit="1" customWidth="1"/>
    <col min="7429" max="7429" width="8.7109375" style="117" bestFit="1" customWidth="1"/>
    <col min="7430" max="7430" width="22" style="117" bestFit="1" customWidth="1"/>
    <col min="7431" max="7680" width="7" style="117"/>
    <col min="7681" max="7681" width="11.85546875" style="117" bestFit="1" customWidth="1"/>
    <col min="7682" max="7682" width="66.85546875" style="117" customWidth="1"/>
    <col min="7683" max="7684" width="22" style="117" bestFit="1" customWidth="1"/>
    <col min="7685" max="7685" width="8.7109375" style="117" bestFit="1" customWidth="1"/>
    <col min="7686" max="7686" width="22" style="117" bestFit="1" customWidth="1"/>
    <col min="7687" max="7936" width="7" style="117"/>
    <col min="7937" max="7937" width="11.85546875" style="117" bestFit="1" customWidth="1"/>
    <col min="7938" max="7938" width="66.85546875" style="117" customWidth="1"/>
    <col min="7939" max="7940" width="22" style="117" bestFit="1" customWidth="1"/>
    <col min="7941" max="7941" width="8.7109375" style="117" bestFit="1" customWidth="1"/>
    <col min="7942" max="7942" width="22" style="117" bestFit="1" customWidth="1"/>
    <col min="7943" max="8192" width="7" style="117"/>
    <col min="8193" max="8193" width="11.85546875" style="117" bestFit="1" customWidth="1"/>
    <col min="8194" max="8194" width="66.85546875" style="117" customWidth="1"/>
    <col min="8195" max="8196" width="22" style="117" bestFit="1" customWidth="1"/>
    <col min="8197" max="8197" width="8.7109375" style="117" bestFit="1" customWidth="1"/>
    <col min="8198" max="8198" width="22" style="117" bestFit="1" customWidth="1"/>
    <col min="8199" max="8448" width="7" style="117"/>
    <col min="8449" max="8449" width="11.85546875" style="117" bestFit="1" customWidth="1"/>
    <col min="8450" max="8450" width="66.85546875" style="117" customWidth="1"/>
    <col min="8451" max="8452" width="22" style="117" bestFit="1" customWidth="1"/>
    <col min="8453" max="8453" width="8.7109375" style="117" bestFit="1" customWidth="1"/>
    <col min="8454" max="8454" width="22" style="117" bestFit="1" customWidth="1"/>
    <col min="8455" max="8704" width="7" style="117"/>
    <col min="8705" max="8705" width="11.85546875" style="117" bestFit="1" customWidth="1"/>
    <col min="8706" max="8706" width="66.85546875" style="117" customWidth="1"/>
    <col min="8707" max="8708" width="22" style="117" bestFit="1" customWidth="1"/>
    <col min="8709" max="8709" width="8.7109375" style="117" bestFit="1" customWidth="1"/>
    <col min="8710" max="8710" width="22" style="117" bestFit="1" customWidth="1"/>
    <col min="8711" max="8960" width="7" style="117"/>
    <col min="8961" max="8961" width="11.85546875" style="117" bestFit="1" customWidth="1"/>
    <col min="8962" max="8962" width="66.85546875" style="117" customWidth="1"/>
    <col min="8963" max="8964" width="22" style="117" bestFit="1" customWidth="1"/>
    <col min="8965" max="8965" width="8.7109375" style="117" bestFit="1" customWidth="1"/>
    <col min="8966" max="8966" width="22" style="117" bestFit="1" customWidth="1"/>
    <col min="8967" max="9216" width="7" style="117"/>
    <col min="9217" max="9217" width="11.85546875" style="117" bestFit="1" customWidth="1"/>
    <col min="9218" max="9218" width="66.85546875" style="117" customWidth="1"/>
    <col min="9219" max="9220" width="22" style="117" bestFit="1" customWidth="1"/>
    <col min="9221" max="9221" width="8.7109375" style="117" bestFit="1" customWidth="1"/>
    <col min="9222" max="9222" width="22" style="117" bestFit="1" customWidth="1"/>
    <col min="9223" max="9472" width="7" style="117"/>
    <col min="9473" max="9473" width="11.85546875" style="117" bestFit="1" customWidth="1"/>
    <col min="9474" max="9474" width="66.85546875" style="117" customWidth="1"/>
    <col min="9475" max="9476" width="22" style="117" bestFit="1" customWidth="1"/>
    <col min="9477" max="9477" width="8.7109375" style="117" bestFit="1" customWidth="1"/>
    <col min="9478" max="9478" width="22" style="117" bestFit="1" customWidth="1"/>
    <col min="9479" max="9728" width="7" style="117"/>
    <col min="9729" max="9729" width="11.85546875" style="117" bestFit="1" customWidth="1"/>
    <col min="9730" max="9730" width="66.85546875" style="117" customWidth="1"/>
    <col min="9731" max="9732" width="22" style="117" bestFit="1" customWidth="1"/>
    <col min="9733" max="9733" width="8.7109375" style="117" bestFit="1" customWidth="1"/>
    <col min="9734" max="9734" width="22" style="117" bestFit="1" customWidth="1"/>
    <col min="9735" max="9984" width="7" style="117"/>
    <col min="9985" max="9985" width="11.85546875" style="117" bestFit="1" customWidth="1"/>
    <col min="9986" max="9986" width="66.85546875" style="117" customWidth="1"/>
    <col min="9987" max="9988" width="22" style="117" bestFit="1" customWidth="1"/>
    <col min="9989" max="9989" width="8.7109375" style="117" bestFit="1" customWidth="1"/>
    <col min="9990" max="9990" width="22" style="117" bestFit="1" customWidth="1"/>
    <col min="9991" max="10240" width="7" style="117"/>
    <col min="10241" max="10241" width="11.85546875" style="117" bestFit="1" customWidth="1"/>
    <col min="10242" max="10242" width="66.85546875" style="117" customWidth="1"/>
    <col min="10243" max="10244" width="22" style="117" bestFit="1" customWidth="1"/>
    <col min="10245" max="10245" width="8.7109375" style="117" bestFit="1" customWidth="1"/>
    <col min="10246" max="10246" width="22" style="117" bestFit="1" customWidth="1"/>
    <col min="10247" max="10496" width="7" style="117"/>
    <col min="10497" max="10497" width="11.85546875" style="117" bestFit="1" customWidth="1"/>
    <col min="10498" max="10498" width="66.85546875" style="117" customWidth="1"/>
    <col min="10499" max="10500" width="22" style="117" bestFit="1" customWidth="1"/>
    <col min="10501" max="10501" width="8.7109375" style="117" bestFit="1" customWidth="1"/>
    <col min="10502" max="10502" width="22" style="117" bestFit="1" customWidth="1"/>
    <col min="10503" max="10752" width="7" style="117"/>
    <col min="10753" max="10753" width="11.85546875" style="117" bestFit="1" customWidth="1"/>
    <col min="10754" max="10754" width="66.85546875" style="117" customWidth="1"/>
    <col min="10755" max="10756" width="22" style="117" bestFit="1" customWidth="1"/>
    <col min="10757" max="10757" width="8.7109375" style="117" bestFit="1" customWidth="1"/>
    <col min="10758" max="10758" width="22" style="117" bestFit="1" customWidth="1"/>
    <col min="10759" max="11008" width="7" style="117"/>
    <col min="11009" max="11009" width="11.85546875" style="117" bestFit="1" customWidth="1"/>
    <col min="11010" max="11010" width="66.85546875" style="117" customWidth="1"/>
    <col min="11011" max="11012" width="22" style="117" bestFit="1" customWidth="1"/>
    <col min="11013" max="11013" width="8.7109375" style="117" bestFit="1" customWidth="1"/>
    <col min="11014" max="11014" width="22" style="117" bestFit="1" customWidth="1"/>
    <col min="11015" max="11264" width="7" style="117"/>
    <col min="11265" max="11265" width="11.85546875" style="117" bestFit="1" customWidth="1"/>
    <col min="11266" max="11266" width="66.85546875" style="117" customWidth="1"/>
    <col min="11267" max="11268" width="22" style="117" bestFit="1" customWidth="1"/>
    <col min="11269" max="11269" width="8.7109375" style="117" bestFit="1" customWidth="1"/>
    <col min="11270" max="11270" width="22" style="117" bestFit="1" customWidth="1"/>
    <col min="11271" max="11520" width="7" style="117"/>
    <col min="11521" max="11521" width="11.85546875" style="117" bestFit="1" customWidth="1"/>
    <col min="11522" max="11522" width="66.85546875" style="117" customWidth="1"/>
    <col min="11523" max="11524" width="22" style="117" bestFit="1" customWidth="1"/>
    <col min="11525" max="11525" width="8.7109375" style="117" bestFit="1" customWidth="1"/>
    <col min="11526" max="11526" width="22" style="117" bestFit="1" customWidth="1"/>
    <col min="11527" max="11776" width="7" style="117"/>
    <col min="11777" max="11777" width="11.85546875" style="117" bestFit="1" customWidth="1"/>
    <col min="11778" max="11778" width="66.85546875" style="117" customWidth="1"/>
    <col min="11779" max="11780" width="22" style="117" bestFit="1" customWidth="1"/>
    <col min="11781" max="11781" width="8.7109375" style="117" bestFit="1" customWidth="1"/>
    <col min="11782" max="11782" width="22" style="117" bestFit="1" customWidth="1"/>
    <col min="11783" max="12032" width="7" style="117"/>
    <col min="12033" max="12033" width="11.85546875" style="117" bestFit="1" customWidth="1"/>
    <col min="12034" max="12034" width="66.85546875" style="117" customWidth="1"/>
    <col min="12035" max="12036" width="22" style="117" bestFit="1" customWidth="1"/>
    <col min="12037" max="12037" width="8.7109375" style="117" bestFit="1" customWidth="1"/>
    <col min="12038" max="12038" width="22" style="117" bestFit="1" customWidth="1"/>
    <col min="12039" max="12288" width="7" style="117"/>
    <col min="12289" max="12289" width="11.85546875" style="117" bestFit="1" customWidth="1"/>
    <col min="12290" max="12290" width="66.85546875" style="117" customWidth="1"/>
    <col min="12291" max="12292" width="22" style="117" bestFit="1" customWidth="1"/>
    <col min="12293" max="12293" width="8.7109375" style="117" bestFit="1" customWidth="1"/>
    <col min="12294" max="12294" width="22" style="117" bestFit="1" customWidth="1"/>
    <col min="12295" max="12544" width="7" style="117"/>
    <col min="12545" max="12545" width="11.85546875" style="117" bestFit="1" customWidth="1"/>
    <col min="12546" max="12546" width="66.85546875" style="117" customWidth="1"/>
    <col min="12547" max="12548" width="22" style="117" bestFit="1" customWidth="1"/>
    <col min="12549" max="12549" width="8.7109375" style="117" bestFit="1" customWidth="1"/>
    <col min="12550" max="12550" width="22" style="117" bestFit="1" customWidth="1"/>
    <col min="12551" max="12800" width="7" style="117"/>
    <col min="12801" max="12801" width="11.85546875" style="117" bestFit="1" customWidth="1"/>
    <col min="12802" max="12802" width="66.85546875" style="117" customWidth="1"/>
    <col min="12803" max="12804" width="22" style="117" bestFit="1" customWidth="1"/>
    <col min="12805" max="12805" width="8.7109375" style="117" bestFit="1" customWidth="1"/>
    <col min="12806" max="12806" width="22" style="117" bestFit="1" customWidth="1"/>
    <col min="12807" max="13056" width="7" style="117"/>
    <col min="13057" max="13057" width="11.85546875" style="117" bestFit="1" customWidth="1"/>
    <col min="13058" max="13058" width="66.85546875" style="117" customWidth="1"/>
    <col min="13059" max="13060" width="22" style="117" bestFit="1" customWidth="1"/>
    <col min="13061" max="13061" width="8.7109375" style="117" bestFit="1" customWidth="1"/>
    <col min="13062" max="13062" width="22" style="117" bestFit="1" customWidth="1"/>
    <col min="13063" max="13312" width="7" style="117"/>
    <col min="13313" max="13313" width="11.85546875" style="117" bestFit="1" customWidth="1"/>
    <col min="13314" max="13314" width="66.85546875" style="117" customWidth="1"/>
    <col min="13315" max="13316" width="22" style="117" bestFit="1" customWidth="1"/>
    <col min="13317" max="13317" width="8.7109375" style="117" bestFit="1" customWidth="1"/>
    <col min="13318" max="13318" width="22" style="117" bestFit="1" customWidth="1"/>
    <col min="13319" max="13568" width="7" style="117"/>
    <col min="13569" max="13569" width="11.85546875" style="117" bestFit="1" customWidth="1"/>
    <col min="13570" max="13570" width="66.85546875" style="117" customWidth="1"/>
    <col min="13571" max="13572" width="22" style="117" bestFit="1" customWidth="1"/>
    <col min="13573" max="13573" width="8.7109375" style="117" bestFit="1" customWidth="1"/>
    <col min="13574" max="13574" width="22" style="117" bestFit="1" customWidth="1"/>
    <col min="13575" max="13824" width="7" style="117"/>
    <col min="13825" max="13825" width="11.85546875" style="117" bestFit="1" customWidth="1"/>
    <col min="13826" max="13826" width="66.85546875" style="117" customWidth="1"/>
    <col min="13827" max="13828" width="22" style="117" bestFit="1" customWidth="1"/>
    <col min="13829" max="13829" width="8.7109375" style="117" bestFit="1" customWidth="1"/>
    <col min="13830" max="13830" width="22" style="117" bestFit="1" customWidth="1"/>
    <col min="13831" max="14080" width="7" style="117"/>
    <col min="14081" max="14081" width="11.85546875" style="117" bestFit="1" customWidth="1"/>
    <col min="14082" max="14082" width="66.85546875" style="117" customWidth="1"/>
    <col min="14083" max="14084" width="22" style="117" bestFit="1" customWidth="1"/>
    <col min="14085" max="14085" width="8.7109375" style="117" bestFit="1" customWidth="1"/>
    <col min="14086" max="14086" width="22" style="117" bestFit="1" customWidth="1"/>
    <col min="14087" max="14336" width="7" style="117"/>
    <col min="14337" max="14337" width="11.85546875" style="117" bestFit="1" customWidth="1"/>
    <col min="14338" max="14338" width="66.85546875" style="117" customWidth="1"/>
    <col min="14339" max="14340" width="22" style="117" bestFit="1" customWidth="1"/>
    <col min="14341" max="14341" width="8.7109375" style="117" bestFit="1" customWidth="1"/>
    <col min="14342" max="14342" width="22" style="117" bestFit="1" customWidth="1"/>
    <col min="14343" max="14592" width="7" style="117"/>
    <col min="14593" max="14593" width="11.85546875" style="117" bestFit="1" customWidth="1"/>
    <col min="14594" max="14594" width="66.85546875" style="117" customWidth="1"/>
    <col min="14595" max="14596" width="22" style="117" bestFit="1" customWidth="1"/>
    <col min="14597" max="14597" width="8.7109375" style="117" bestFit="1" customWidth="1"/>
    <col min="14598" max="14598" width="22" style="117" bestFit="1" customWidth="1"/>
    <col min="14599" max="14848" width="7" style="117"/>
    <col min="14849" max="14849" width="11.85546875" style="117" bestFit="1" customWidth="1"/>
    <col min="14850" max="14850" width="66.85546875" style="117" customWidth="1"/>
    <col min="14851" max="14852" width="22" style="117" bestFit="1" customWidth="1"/>
    <col min="14853" max="14853" width="8.7109375" style="117" bestFit="1" customWidth="1"/>
    <col min="14854" max="14854" width="22" style="117" bestFit="1" customWidth="1"/>
    <col min="14855" max="15104" width="7" style="117"/>
    <col min="15105" max="15105" width="11.85546875" style="117" bestFit="1" customWidth="1"/>
    <col min="15106" max="15106" width="66.85546875" style="117" customWidth="1"/>
    <col min="15107" max="15108" width="22" style="117" bestFit="1" customWidth="1"/>
    <col min="15109" max="15109" width="8.7109375" style="117" bestFit="1" customWidth="1"/>
    <col min="15110" max="15110" width="22" style="117" bestFit="1" customWidth="1"/>
    <col min="15111" max="15360" width="7" style="117"/>
    <col min="15361" max="15361" width="11.85546875" style="117" bestFit="1" customWidth="1"/>
    <col min="15362" max="15362" width="66.85546875" style="117" customWidth="1"/>
    <col min="15363" max="15364" width="22" style="117" bestFit="1" customWidth="1"/>
    <col min="15365" max="15365" width="8.7109375" style="117" bestFit="1" customWidth="1"/>
    <col min="15366" max="15366" width="22" style="117" bestFit="1" customWidth="1"/>
    <col min="15367" max="15616" width="7" style="117"/>
    <col min="15617" max="15617" width="11.85546875" style="117" bestFit="1" customWidth="1"/>
    <col min="15618" max="15618" width="66.85546875" style="117" customWidth="1"/>
    <col min="15619" max="15620" width="22" style="117" bestFit="1" customWidth="1"/>
    <col min="15621" max="15621" width="8.7109375" style="117" bestFit="1" customWidth="1"/>
    <col min="15622" max="15622" width="22" style="117" bestFit="1" customWidth="1"/>
    <col min="15623" max="15872" width="7" style="117"/>
    <col min="15873" max="15873" width="11.85546875" style="117" bestFit="1" customWidth="1"/>
    <col min="15874" max="15874" width="66.85546875" style="117" customWidth="1"/>
    <col min="15875" max="15876" width="22" style="117" bestFit="1" customWidth="1"/>
    <col min="15877" max="15877" width="8.7109375" style="117" bestFit="1" customWidth="1"/>
    <col min="15878" max="15878" width="22" style="117" bestFit="1" customWidth="1"/>
    <col min="15879" max="16128" width="7" style="117"/>
    <col min="16129" max="16129" width="11.85546875" style="117" bestFit="1" customWidth="1"/>
    <col min="16130" max="16130" width="66.85546875" style="117" customWidth="1"/>
    <col min="16131" max="16132" width="22" style="117" bestFit="1" customWidth="1"/>
    <col min="16133" max="16133" width="8.7109375" style="117" bestFit="1" customWidth="1"/>
    <col min="16134" max="16134" width="22" style="117" bestFit="1" customWidth="1"/>
    <col min="16135" max="16384" width="7" style="117"/>
  </cols>
  <sheetData>
    <row r="2" spans="1:8" x14ac:dyDescent="0.25">
      <c r="A2" s="186" t="s">
        <v>454</v>
      </c>
      <c r="B2" s="186"/>
      <c r="C2" s="186"/>
      <c r="D2" s="186"/>
      <c r="E2" s="186"/>
      <c r="F2" s="186"/>
    </row>
    <row r="3" spans="1:8" x14ac:dyDescent="0.25">
      <c r="A3" s="186"/>
      <c r="B3" s="186"/>
      <c r="C3" s="186"/>
      <c r="D3" s="186"/>
      <c r="E3" s="186"/>
      <c r="F3" s="186"/>
    </row>
    <row r="4" spans="1:8" ht="14.25" x14ac:dyDescent="0.25">
      <c r="A4" s="187" t="s">
        <v>603</v>
      </c>
      <c r="B4" s="187"/>
      <c r="C4" s="187"/>
      <c r="D4" s="187"/>
      <c r="E4" s="187"/>
      <c r="F4" s="187"/>
    </row>
    <row r="6" spans="1:8" ht="14.25" x14ac:dyDescent="0.25">
      <c r="A6" s="186" t="s">
        <v>455</v>
      </c>
      <c r="B6" s="186"/>
      <c r="C6" s="186"/>
      <c r="D6" s="186"/>
      <c r="E6" s="186"/>
      <c r="F6" s="186"/>
    </row>
    <row r="7" spans="1:8" ht="14.25" x14ac:dyDescent="0.25">
      <c r="A7" s="186" t="s">
        <v>456</v>
      </c>
      <c r="B7" s="186"/>
      <c r="C7" s="186"/>
      <c r="D7" s="186"/>
      <c r="E7" s="186"/>
      <c r="F7" s="186"/>
    </row>
    <row r="9" spans="1:8" x14ac:dyDescent="0.25">
      <c r="E9" s="188"/>
      <c r="F9" s="188"/>
    </row>
    <row r="11" spans="1:8" ht="22.5" x14ac:dyDescent="0.25">
      <c r="A11" s="118" t="s">
        <v>457</v>
      </c>
      <c r="C11" s="118"/>
      <c r="D11" s="118"/>
      <c r="E11" s="118"/>
      <c r="F11" s="118"/>
    </row>
    <row r="12" spans="1:8" x14ac:dyDescent="0.25">
      <c r="A12" s="118"/>
      <c r="B12" s="118" t="s">
        <v>458</v>
      </c>
      <c r="C12" s="118" t="s">
        <v>459</v>
      </c>
      <c r="D12" s="118" t="s">
        <v>460</v>
      </c>
      <c r="E12" s="119" t="s">
        <v>461</v>
      </c>
      <c r="F12" s="120">
        <v>2022</v>
      </c>
      <c r="G12" s="120"/>
      <c r="H12" s="120"/>
    </row>
    <row r="13" spans="1:8" x14ac:dyDescent="0.25">
      <c r="A13" s="121" t="s">
        <v>462</v>
      </c>
      <c r="B13" s="121" t="s">
        <v>463</v>
      </c>
      <c r="C13" s="121" t="s">
        <v>464</v>
      </c>
      <c r="D13" s="121" t="s">
        <v>465</v>
      </c>
      <c r="E13" s="122" t="s">
        <v>466</v>
      </c>
      <c r="F13" s="121" t="s">
        <v>467</v>
      </c>
      <c r="G13" s="121"/>
      <c r="H13" s="121"/>
    </row>
    <row r="14" spans="1:8" x14ac:dyDescent="0.25">
      <c r="A14" s="123" t="s">
        <v>574</v>
      </c>
      <c r="B14" s="124" t="s">
        <v>575</v>
      </c>
      <c r="C14" s="125">
        <v>2584798529232</v>
      </c>
      <c r="D14" s="125">
        <v>2526557253509</v>
      </c>
      <c r="E14" s="126">
        <v>97.746776970648284</v>
      </c>
      <c r="F14" s="125">
        <v>2472902224504.7002</v>
      </c>
      <c r="G14" s="125"/>
      <c r="H14" s="125"/>
    </row>
    <row r="15" spans="1:8" x14ac:dyDescent="0.25">
      <c r="A15" s="127" t="s">
        <v>576</v>
      </c>
      <c r="B15" s="128" t="s">
        <v>577</v>
      </c>
      <c r="C15" s="125">
        <v>17707651419</v>
      </c>
      <c r="D15" s="125">
        <v>13993344404</v>
      </c>
      <c r="E15" s="126">
        <v>79.024282062529124</v>
      </c>
      <c r="F15" s="125">
        <v>90582731627.699997</v>
      </c>
      <c r="G15" s="125"/>
      <c r="H15" s="125"/>
    </row>
    <row r="16" spans="1:8" x14ac:dyDescent="0.25">
      <c r="A16" s="127" t="s">
        <v>604</v>
      </c>
      <c r="B16" s="128" t="s">
        <v>605</v>
      </c>
      <c r="C16" s="125">
        <v>0</v>
      </c>
      <c r="D16" s="125">
        <v>0</v>
      </c>
      <c r="E16" s="126">
        <v>0</v>
      </c>
      <c r="F16" s="125">
        <v>77808970542.699997</v>
      </c>
      <c r="G16" s="125"/>
      <c r="H16" s="125"/>
    </row>
    <row r="17" spans="1:8" x14ac:dyDescent="0.25">
      <c r="A17" s="127" t="s">
        <v>606</v>
      </c>
      <c r="B17" s="128" t="s">
        <v>607</v>
      </c>
      <c r="C17" s="125">
        <v>0</v>
      </c>
      <c r="D17" s="125">
        <v>0</v>
      </c>
      <c r="E17" s="126">
        <v>0</v>
      </c>
      <c r="F17" s="125">
        <v>605610504</v>
      </c>
      <c r="G17" s="125"/>
      <c r="H17" s="125"/>
    </row>
    <row r="18" spans="1:8" x14ac:dyDescent="0.25">
      <c r="A18" s="129" t="s">
        <v>608</v>
      </c>
      <c r="B18" s="130" t="s">
        <v>607</v>
      </c>
      <c r="C18" s="131">
        <v>0</v>
      </c>
      <c r="D18" s="131">
        <v>0</v>
      </c>
      <c r="E18" s="132">
        <v>0</v>
      </c>
      <c r="F18" s="131">
        <v>592941754</v>
      </c>
      <c r="G18" s="131"/>
      <c r="H18" s="131"/>
    </row>
    <row r="19" spans="1:8" x14ac:dyDescent="0.25">
      <c r="A19" s="129" t="s">
        <v>609</v>
      </c>
      <c r="B19" s="130" t="s">
        <v>610</v>
      </c>
      <c r="C19" s="131">
        <v>0</v>
      </c>
      <c r="D19" s="131">
        <v>0</v>
      </c>
      <c r="E19" s="132">
        <v>0</v>
      </c>
      <c r="F19" s="131">
        <v>1850000</v>
      </c>
      <c r="G19" s="131"/>
      <c r="H19" s="131"/>
    </row>
    <row r="20" spans="1:8" x14ac:dyDescent="0.25">
      <c r="A20" s="129" t="s">
        <v>611</v>
      </c>
      <c r="B20" s="133" t="s">
        <v>612</v>
      </c>
      <c r="C20" s="131">
        <v>0</v>
      </c>
      <c r="D20" s="131">
        <v>0</v>
      </c>
      <c r="E20" s="132">
        <v>0</v>
      </c>
      <c r="F20" s="131">
        <v>10818750</v>
      </c>
      <c r="G20" s="131"/>
      <c r="H20" s="131"/>
    </row>
    <row r="21" spans="1:8" x14ac:dyDescent="0.25">
      <c r="A21" s="127" t="s">
        <v>613</v>
      </c>
      <c r="B21" s="128" t="s">
        <v>614</v>
      </c>
      <c r="C21" s="125">
        <v>0</v>
      </c>
      <c r="D21" s="125">
        <v>0</v>
      </c>
      <c r="E21" s="126">
        <v>0</v>
      </c>
      <c r="F21" s="125">
        <v>6579065968.6999998</v>
      </c>
      <c r="G21" s="125"/>
      <c r="H21" s="125"/>
    </row>
    <row r="22" spans="1:8" x14ac:dyDescent="0.25">
      <c r="A22" s="129" t="s">
        <v>615</v>
      </c>
      <c r="B22" s="130" t="s">
        <v>616</v>
      </c>
      <c r="C22" s="131">
        <v>0</v>
      </c>
      <c r="D22" s="131">
        <v>0</v>
      </c>
      <c r="E22" s="132">
        <v>0</v>
      </c>
      <c r="F22" s="131">
        <v>388912173</v>
      </c>
      <c r="G22" s="131"/>
      <c r="H22" s="131"/>
    </row>
    <row r="23" spans="1:8" x14ac:dyDescent="0.25">
      <c r="A23" s="129" t="s">
        <v>617</v>
      </c>
      <c r="B23" s="130" t="s">
        <v>618</v>
      </c>
      <c r="C23" s="131">
        <v>0</v>
      </c>
      <c r="D23" s="131">
        <v>0</v>
      </c>
      <c r="E23" s="132">
        <v>0</v>
      </c>
      <c r="F23" s="131">
        <v>1003971815</v>
      </c>
      <c r="G23" s="131"/>
      <c r="H23" s="131"/>
    </row>
    <row r="24" spans="1:8" x14ac:dyDescent="0.25">
      <c r="A24" s="129" t="s">
        <v>619</v>
      </c>
      <c r="B24" s="130" t="s">
        <v>620</v>
      </c>
      <c r="C24" s="131">
        <v>0</v>
      </c>
      <c r="D24" s="131">
        <v>0</v>
      </c>
      <c r="E24" s="132">
        <v>0</v>
      </c>
      <c r="F24" s="131">
        <v>46106936</v>
      </c>
      <c r="G24" s="131"/>
      <c r="H24" s="131"/>
    </row>
    <row r="25" spans="1:8" x14ac:dyDescent="0.25">
      <c r="A25" s="129" t="s">
        <v>621</v>
      </c>
      <c r="B25" s="130" t="s">
        <v>622</v>
      </c>
      <c r="C25" s="131">
        <v>0</v>
      </c>
      <c r="D25" s="131">
        <v>0</v>
      </c>
      <c r="E25" s="132">
        <v>0</v>
      </c>
      <c r="F25" s="131">
        <v>108480284</v>
      </c>
      <c r="G25" s="131"/>
      <c r="H25" s="131"/>
    </row>
    <row r="26" spans="1:8" x14ac:dyDescent="0.25">
      <c r="A26" s="129" t="s">
        <v>623</v>
      </c>
      <c r="B26" s="130" t="s">
        <v>624</v>
      </c>
      <c r="C26" s="131">
        <v>0</v>
      </c>
      <c r="D26" s="131">
        <v>0</v>
      </c>
      <c r="E26" s="132">
        <v>0</v>
      </c>
      <c r="F26" s="131">
        <v>5031594760.6999998</v>
      </c>
      <c r="G26" s="131"/>
      <c r="H26" s="131"/>
    </row>
    <row r="27" spans="1:8" x14ac:dyDescent="0.25">
      <c r="A27" s="127" t="s">
        <v>625</v>
      </c>
      <c r="B27" s="128" t="s">
        <v>626</v>
      </c>
      <c r="C27" s="125">
        <v>0</v>
      </c>
      <c r="D27" s="125">
        <v>0</v>
      </c>
      <c r="E27" s="126">
        <v>0</v>
      </c>
      <c r="F27" s="125">
        <v>102807300</v>
      </c>
      <c r="G27" s="125"/>
      <c r="H27" s="125"/>
    </row>
    <row r="28" spans="1:8" x14ac:dyDescent="0.25">
      <c r="A28" s="129" t="s">
        <v>627</v>
      </c>
      <c r="B28" s="130" t="s">
        <v>628</v>
      </c>
      <c r="C28" s="131">
        <v>0</v>
      </c>
      <c r="D28" s="131">
        <v>0</v>
      </c>
      <c r="E28" s="132">
        <v>0</v>
      </c>
      <c r="F28" s="131">
        <v>37370000</v>
      </c>
      <c r="G28" s="131"/>
      <c r="H28" s="131"/>
    </row>
    <row r="29" spans="1:8" x14ac:dyDescent="0.25">
      <c r="A29" s="129" t="s">
        <v>629</v>
      </c>
      <c r="B29" s="133" t="s">
        <v>630</v>
      </c>
      <c r="C29" s="131">
        <v>0</v>
      </c>
      <c r="D29" s="131">
        <v>0</v>
      </c>
      <c r="E29" s="132">
        <v>0</v>
      </c>
      <c r="F29" s="131">
        <v>850000</v>
      </c>
      <c r="G29" s="131"/>
      <c r="H29" s="131"/>
    </row>
    <row r="30" spans="1:8" x14ac:dyDescent="0.25">
      <c r="A30" s="129" t="s">
        <v>631</v>
      </c>
      <c r="B30" s="133" t="s">
        <v>632</v>
      </c>
      <c r="C30" s="131">
        <v>0</v>
      </c>
      <c r="D30" s="131">
        <v>0</v>
      </c>
      <c r="E30" s="132">
        <v>0</v>
      </c>
      <c r="F30" s="131">
        <v>10100000</v>
      </c>
      <c r="G30" s="131"/>
      <c r="H30" s="131"/>
    </row>
    <row r="31" spans="1:8" x14ac:dyDescent="0.25">
      <c r="A31" s="129" t="s">
        <v>633</v>
      </c>
      <c r="B31" s="133" t="s">
        <v>634</v>
      </c>
      <c r="C31" s="131">
        <v>0</v>
      </c>
      <c r="D31" s="131">
        <v>0</v>
      </c>
      <c r="E31" s="132">
        <v>0</v>
      </c>
      <c r="F31" s="131">
        <v>29329550</v>
      </c>
      <c r="G31" s="131"/>
      <c r="H31" s="131"/>
    </row>
    <row r="32" spans="1:8" x14ac:dyDescent="0.25">
      <c r="A32" s="129" t="s">
        <v>635</v>
      </c>
      <c r="B32" s="133" t="s">
        <v>636</v>
      </c>
      <c r="C32" s="131">
        <v>0</v>
      </c>
      <c r="D32" s="131">
        <v>0</v>
      </c>
      <c r="E32" s="132">
        <v>0</v>
      </c>
      <c r="F32" s="131">
        <v>300000</v>
      </c>
      <c r="G32" s="131"/>
      <c r="H32" s="131"/>
    </row>
    <row r="33" spans="1:8" x14ac:dyDescent="0.25">
      <c r="A33" s="129" t="s">
        <v>637</v>
      </c>
      <c r="B33" s="130" t="s">
        <v>638</v>
      </c>
      <c r="C33" s="131">
        <v>0</v>
      </c>
      <c r="D33" s="131">
        <v>0</v>
      </c>
      <c r="E33" s="132">
        <v>0</v>
      </c>
      <c r="F33" s="131">
        <v>24857750</v>
      </c>
      <c r="G33" s="131"/>
      <c r="H33" s="131"/>
    </row>
    <row r="34" spans="1:8" x14ac:dyDescent="0.25">
      <c r="A34" s="127" t="s">
        <v>639</v>
      </c>
      <c r="B34" s="128" t="s">
        <v>640</v>
      </c>
      <c r="C34" s="125">
        <v>0</v>
      </c>
      <c r="D34" s="125">
        <v>0</v>
      </c>
      <c r="E34" s="126">
        <v>0</v>
      </c>
      <c r="F34" s="125">
        <v>2075757751</v>
      </c>
      <c r="G34" s="125"/>
      <c r="H34" s="125"/>
    </row>
    <row r="35" spans="1:8" x14ac:dyDescent="0.25">
      <c r="A35" s="129" t="s">
        <v>641</v>
      </c>
      <c r="B35" s="133" t="s">
        <v>642</v>
      </c>
      <c r="C35" s="131">
        <v>0</v>
      </c>
      <c r="D35" s="131">
        <v>0</v>
      </c>
      <c r="E35" s="132">
        <v>0</v>
      </c>
      <c r="F35" s="131">
        <v>1545359720</v>
      </c>
      <c r="G35" s="131"/>
      <c r="H35" s="131"/>
    </row>
    <row r="36" spans="1:8" x14ac:dyDescent="0.25">
      <c r="A36" s="129" t="s">
        <v>643</v>
      </c>
      <c r="B36" s="130" t="s">
        <v>644</v>
      </c>
      <c r="C36" s="131">
        <v>0</v>
      </c>
      <c r="D36" s="131">
        <v>0</v>
      </c>
      <c r="E36" s="132">
        <v>0</v>
      </c>
      <c r="F36" s="131">
        <v>522261128</v>
      </c>
      <c r="G36" s="131"/>
      <c r="H36" s="131"/>
    </row>
    <row r="37" spans="1:8" x14ac:dyDescent="0.25">
      <c r="A37" s="129" t="s">
        <v>645</v>
      </c>
      <c r="B37" s="130" t="s">
        <v>646</v>
      </c>
      <c r="C37" s="131">
        <v>0</v>
      </c>
      <c r="D37" s="131">
        <v>0</v>
      </c>
      <c r="E37" s="132">
        <v>0</v>
      </c>
      <c r="F37" s="131">
        <v>7231182</v>
      </c>
      <c r="G37" s="131"/>
      <c r="H37" s="131"/>
    </row>
    <row r="38" spans="1:8" x14ac:dyDescent="0.25">
      <c r="A38" s="129" t="s">
        <v>647</v>
      </c>
      <c r="B38" s="130" t="s">
        <v>648</v>
      </c>
      <c r="C38" s="131">
        <v>0</v>
      </c>
      <c r="D38" s="131">
        <v>0</v>
      </c>
      <c r="E38" s="132">
        <v>0</v>
      </c>
      <c r="F38" s="131">
        <v>905721</v>
      </c>
      <c r="G38" s="131"/>
      <c r="H38" s="131"/>
    </row>
    <row r="39" spans="1:8" x14ac:dyDescent="0.25">
      <c r="A39" s="127" t="s">
        <v>649</v>
      </c>
      <c r="B39" s="128" t="s">
        <v>650</v>
      </c>
      <c r="C39" s="125">
        <v>0</v>
      </c>
      <c r="D39" s="125">
        <v>0</v>
      </c>
      <c r="E39" s="126">
        <v>0</v>
      </c>
      <c r="F39" s="125">
        <v>36946700872</v>
      </c>
      <c r="G39" s="125"/>
      <c r="H39" s="125"/>
    </row>
    <row r="40" spans="1:8" x14ac:dyDescent="0.25">
      <c r="A40" s="129" t="s">
        <v>651</v>
      </c>
      <c r="B40" s="130" t="s">
        <v>652</v>
      </c>
      <c r="C40" s="131">
        <v>0</v>
      </c>
      <c r="D40" s="131">
        <v>0</v>
      </c>
      <c r="E40" s="132">
        <v>0</v>
      </c>
      <c r="F40" s="131">
        <v>36946700872</v>
      </c>
      <c r="G40" s="131"/>
      <c r="H40" s="131"/>
    </row>
    <row r="41" spans="1:8" x14ac:dyDescent="0.25">
      <c r="A41" s="127" t="s">
        <v>653</v>
      </c>
      <c r="B41" s="128" t="s">
        <v>654</v>
      </c>
      <c r="C41" s="125">
        <v>0</v>
      </c>
      <c r="D41" s="125">
        <v>0</v>
      </c>
      <c r="E41" s="126">
        <v>0</v>
      </c>
      <c r="F41" s="125">
        <v>98442300</v>
      </c>
      <c r="G41" s="125"/>
      <c r="H41" s="125"/>
    </row>
    <row r="42" spans="1:8" x14ac:dyDescent="0.25">
      <c r="A42" s="129" t="s">
        <v>655</v>
      </c>
      <c r="B42" s="130" t="s">
        <v>654</v>
      </c>
      <c r="C42" s="131">
        <v>0</v>
      </c>
      <c r="D42" s="131">
        <v>0</v>
      </c>
      <c r="E42" s="132">
        <v>0</v>
      </c>
      <c r="F42" s="131">
        <v>98442300</v>
      </c>
      <c r="G42" s="131"/>
      <c r="H42" s="131"/>
    </row>
    <row r="43" spans="1:8" x14ac:dyDescent="0.25">
      <c r="A43" s="127" t="s">
        <v>656</v>
      </c>
      <c r="B43" s="128" t="s">
        <v>657</v>
      </c>
      <c r="C43" s="125">
        <v>0</v>
      </c>
      <c r="D43" s="125">
        <v>0</v>
      </c>
      <c r="E43" s="126">
        <v>0</v>
      </c>
      <c r="F43" s="125">
        <v>110397720</v>
      </c>
      <c r="G43" s="125"/>
      <c r="H43" s="125"/>
    </row>
    <row r="44" spans="1:8" x14ac:dyDescent="0.25">
      <c r="A44" s="129" t="s">
        <v>658</v>
      </c>
      <c r="B44" s="130" t="s">
        <v>657</v>
      </c>
      <c r="C44" s="131">
        <v>0</v>
      </c>
      <c r="D44" s="131">
        <v>0</v>
      </c>
      <c r="E44" s="132">
        <v>0</v>
      </c>
      <c r="F44" s="131">
        <v>110397720</v>
      </c>
      <c r="G44" s="131"/>
      <c r="H44" s="131"/>
    </row>
    <row r="45" spans="1:8" x14ac:dyDescent="0.25">
      <c r="A45" s="127" t="s">
        <v>659</v>
      </c>
      <c r="B45" s="128" t="s">
        <v>660</v>
      </c>
      <c r="C45" s="125">
        <v>0</v>
      </c>
      <c r="D45" s="125">
        <v>0</v>
      </c>
      <c r="E45" s="126">
        <v>0</v>
      </c>
      <c r="F45" s="125">
        <v>675000</v>
      </c>
      <c r="G45" s="125"/>
      <c r="H45" s="125"/>
    </row>
    <row r="46" spans="1:8" x14ac:dyDescent="0.25">
      <c r="A46" s="129" t="s">
        <v>661</v>
      </c>
      <c r="B46" s="130" t="s">
        <v>660</v>
      </c>
      <c r="C46" s="131">
        <v>0</v>
      </c>
      <c r="D46" s="131">
        <v>0</v>
      </c>
      <c r="E46" s="132">
        <v>0</v>
      </c>
      <c r="F46" s="131">
        <v>675000</v>
      </c>
      <c r="G46" s="131"/>
      <c r="H46" s="131"/>
    </row>
    <row r="47" spans="1:8" x14ac:dyDescent="0.25">
      <c r="A47" s="127" t="s">
        <v>662</v>
      </c>
      <c r="B47" s="134" t="s">
        <v>663</v>
      </c>
      <c r="C47" s="125">
        <v>0</v>
      </c>
      <c r="D47" s="125">
        <v>0</v>
      </c>
      <c r="E47" s="126">
        <v>0</v>
      </c>
      <c r="F47" s="125">
        <v>23664660457</v>
      </c>
      <c r="G47" s="125"/>
      <c r="H47" s="125"/>
    </row>
    <row r="48" spans="1:8" x14ac:dyDescent="0.25">
      <c r="A48" s="129" t="s">
        <v>664</v>
      </c>
      <c r="B48" s="130" t="s">
        <v>665</v>
      </c>
      <c r="C48" s="131">
        <v>0</v>
      </c>
      <c r="D48" s="131">
        <v>0</v>
      </c>
      <c r="E48" s="132">
        <v>0</v>
      </c>
      <c r="F48" s="131">
        <v>23664660457</v>
      </c>
      <c r="G48" s="131"/>
      <c r="H48" s="131"/>
    </row>
    <row r="49" spans="1:8" x14ac:dyDescent="0.25">
      <c r="A49" s="127" t="s">
        <v>666</v>
      </c>
      <c r="B49" s="134" t="s">
        <v>667</v>
      </c>
      <c r="C49" s="125">
        <v>0</v>
      </c>
      <c r="D49" s="125">
        <v>0</v>
      </c>
      <c r="E49" s="126">
        <v>0</v>
      </c>
      <c r="F49" s="125">
        <v>7624852670</v>
      </c>
      <c r="G49" s="125"/>
      <c r="H49" s="125"/>
    </row>
    <row r="50" spans="1:8" x14ac:dyDescent="0.25">
      <c r="A50" s="129" t="s">
        <v>668</v>
      </c>
      <c r="B50" s="130" t="s">
        <v>669</v>
      </c>
      <c r="C50" s="131">
        <v>0</v>
      </c>
      <c r="D50" s="131">
        <v>0</v>
      </c>
      <c r="E50" s="132">
        <v>0</v>
      </c>
      <c r="F50" s="131">
        <v>7624852670</v>
      </c>
      <c r="G50" s="131"/>
      <c r="H50" s="131"/>
    </row>
    <row r="51" spans="1:8" x14ac:dyDescent="0.25">
      <c r="A51" s="127" t="s">
        <v>578</v>
      </c>
      <c r="B51" s="128" t="s">
        <v>579</v>
      </c>
      <c r="C51" s="125">
        <v>0</v>
      </c>
      <c r="D51" s="125">
        <v>0</v>
      </c>
      <c r="E51" s="126">
        <v>0</v>
      </c>
      <c r="F51" s="125">
        <v>140700000</v>
      </c>
      <c r="G51" s="125"/>
      <c r="H51" s="125"/>
    </row>
    <row r="52" spans="1:8" x14ac:dyDescent="0.25">
      <c r="A52" s="127" t="s">
        <v>670</v>
      </c>
      <c r="B52" s="128" t="s">
        <v>671</v>
      </c>
      <c r="C52" s="125">
        <v>0</v>
      </c>
      <c r="D52" s="125">
        <v>0</v>
      </c>
      <c r="E52" s="126">
        <v>0</v>
      </c>
      <c r="F52" s="125">
        <v>140700000</v>
      </c>
      <c r="G52" s="125"/>
      <c r="H52" s="125"/>
    </row>
    <row r="53" spans="1:8" x14ac:dyDescent="0.25">
      <c r="A53" s="129" t="s">
        <v>672</v>
      </c>
      <c r="B53" s="130" t="s">
        <v>673</v>
      </c>
      <c r="C53" s="131">
        <v>0</v>
      </c>
      <c r="D53" s="131">
        <v>0</v>
      </c>
      <c r="E53" s="132">
        <v>0</v>
      </c>
      <c r="F53" s="131">
        <v>140700000</v>
      </c>
      <c r="G53" s="131"/>
      <c r="H53" s="131"/>
    </row>
    <row r="54" spans="1:8" x14ac:dyDescent="0.25">
      <c r="A54" s="127" t="s">
        <v>674</v>
      </c>
      <c r="B54" s="134" t="s">
        <v>675</v>
      </c>
      <c r="C54" s="125">
        <v>4187066043</v>
      </c>
      <c r="D54" s="125">
        <v>4187066043</v>
      </c>
      <c r="E54" s="126">
        <v>100</v>
      </c>
      <c r="F54" s="125">
        <v>3943875706</v>
      </c>
      <c r="G54" s="125"/>
      <c r="H54" s="125"/>
    </row>
    <row r="55" spans="1:8" ht="21" x14ac:dyDescent="0.25">
      <c r="A55" s="127" t="s">
        <v>676</v>
      </c>
      <c r="B55" s="134" t="s">
        <v>677</v>
      </c>
      <c r="C55" s="125">
        <v>4187066043</v>
      </c>
      <c r="D55" s="125">
        <v>4187066043</v>
      </c>
      <c r="E55" s="126">
        <v>100</v>
      </c>
      <c r="F55" s="125">
        <v>3943875706</v>
      </c>
      <c r="G55" s="125"/>
      <c r="H55" s="125"/>
    </row>
    <row r="56" spans="1:8" ht="21" x14ac:dyDescent="0.25">
      <c r="A56" s="129" t="s">
        <v>678</v>
      </c>
      <c r="B56" s="133" t="s">
        <v>679</v>
      </c>
      <c r="C56" s="131">
        <v>4187066043</v>
      </c>
      <c r="D56" s="131">
        <v>4187066043</v>
      </c>
      <c r="E56" s="132">
        <v>100</v>
      </c>
      <c r="F56" s="131">
        <v>3943875706</v>
      </c>
      <c r="G56" s="131"/>
      <c r="H56" s="131"/>
    </row>
    <row r="57" spans="1:8" x14ac:dyDescent="0.25">
      <c r="A57" s="127" t="s">
        <v>580</v>
      </c>
      <c r="B57" s="128" t="s">
        <v>581</v>
      </c>
      <c r="C57" s="125">
        <v>13520585376</v>
      </c>
      <c r="D57" s="125">
        <v>9806278361</v>
      </c>
      <c r="E57" s="126">
        <v>72.528504412292989</v>
      </c>
      <c r="F57" s="125">
        <v>8689185379</v>
      </c>
      <c r="G57" s="125"/>
      <c r="H57" s="125"/>
    </row>
    <row r="58" spans="1:8" x14ac:dyDescent="0.25">
      <c r="A58" s="127" t="s">
        <v>680</v>
      </c>
      <c r="B58" s="134" t="s">
        <v>681</v>
      </c>
      <c r="C58" s="125">
        <v>657659100</v>
      </c>
      <c r="D58" s="125">
        <v>379839647</v>
      </c>
      <c r="E58" s="126">
        <v>57.756312807045468</v>
      </c>
      <c r="F58" s="125">
        <v>366386850</v>
      </c>
      <c r="G58" s="125"/>
      <c r="H58" s="125"/>
    </row>
    <row r="59" spans="1:8" x14ac:dyDescent="0.25">
      <c r="A59" s="129" t="s">
        <v>682</v>
      </c>
      <c r="B59" s="130" t="s">
        <v>683</v>
      </c>
      <c r="C59" s="131">
        <v>618500000</v>
      </c>
      <c r="D59" s="131">
        <v>333979347</v>
      </c>
      <c r="E59" s="132">
        <v>53.998277607113984</v>
      </c>
      <c r="F59" s="131">
        <v>252106000</v>
      </c>
      <c r="G59" s="131"/>
      <c r="H59" s="131"/>
    </row>
    <row r="60" spans="1:8" x14ac:dyDescent="0.25">
      <c r="A60" s="129" t="s">
        <v>684</v>
      </c>
      <c r="B60" s="130" t="s">
        <v>685</v>
      </c>
      <c r="C60" s="131">
        <v>0</v>
      </c>
      <c r="D60" s="131">
        <v>0</v>
      </c>
      <c r="E60" s="132">
        <v>0</v>
      </c>
      <c r="F60" s="131">
        <v>32425000</v>
      </c>
      <c r="G60" s="131"/>
      <c r="H60" s="131"/>
    </row>
    <row r="61" spans="1:8" x14ac:dyDescent="0.25">
      <c r="A61" s="129" t="s">
        <v>686</v>
      </c>
      <c r="B61" s="130" t="s">
        <v>687</v>
      </c>
      <c r="C61" s="131">
        <v>39159100</v>
      </c>
      <c r="D61" s="131">
        <v>45860300</v>
      </c>
      <c r="E61" s="132">
        <v>117.11275284672016</v>
      </c>
      <c r="F61" s="131">
        <v>81855850</v>
      </c>
      <c r="G61" s="131"/>
      <c r="H61" s="131"/>
    </row>
    <row r="62" spans="1:8" x14ac:dyDescent="0.25">
      <c r="A62" s="127" t="s">
        <v>688</v>
      </c>
      <c r="B62" s="134" t="s">
        <v>689</v>
      </c>
      <c r="C62" s="125">
        <v>0</v>
      </c>
      <c r="D62" s="125">
        <v>0</v>
      </c>
      <c r="E62" s="126">
        <v>0</v>
      </c>
      <c r="F62" s="125">
        <v>3032570965</v>
      </c>
      <c r="G62" s="125"/>
      <c r="H62" s="125"/>
    </row>
    <row r="63" spans="1:8" x14ac:dyDescent="0.25">
      <c r="A63" s="129" t="s">
        <v>690</v>
      </c>
      <c r="B63" s="130" t="s">
        <v>691</v>
      </c>
      <c r="C63" s="131">
        <v>0</v>
      </c>
      <c r="D63" s="131">
        <v>0</v>
      </c>
      <c r="E63" s="132">
        <v>0</v>
      </c>
      <c r="F63" s="131">
        <v>3032570965</v>
      </c>
      <c r="G63" s="131"/>
      <c r="H63" s="131"/>
    </row>
    <row r="64" spans="1:8" x14ac:dyDescent="0.25">
      <c r="A64" s="127" t="s">
        <v>692</v>
      </c>
      <c r="B64" s="134" t="s">
        <v>693</v>
      </c>
      <c r="C64" s="125">
        <v>300000000</v>
      </c>
      <c r="D64" s="125">
        <v>493415040</v>
      </c>
      <c r="E64" s="126">
        <v>164.47167999999999</v>
      </c>
      <c r="F64" s="125">
        <v>367238360</v>
      </c>
      <c r="G64" s="125"/>
      <c r="H64" s="125"/>
    </row>
    <row r="65" spans="1:8" x14ac:dyDescent="0.25">
      <c r="A65" s="129" t="s">
        <v>694</v>
      </c>
      <c r="B65" s="130" t="s">
        <v>695</v>
      </c>
      <c r="C65" s="131">
        <v>300000000</v>
      </c>
      <c r="D65" s="131">
        <v>493415040</v>
      </c>
      <c r="E65" s="132">
        <v>164.47167999999999</v>
      </c>
      <c r="F65" s="131">
        <v>367238360</v>
      </c>
      <c r="G65" s="131"/>
      <c r="H65" s="131"/>
    </row>
    <row r="66" spans="1:8" x14ac:dyDescent="0.25">
      <c r="A66" s="127" t="s">
        <v>696</v>
      </c>
      <c r="B66" s="128" t="s">
        <v>697</v>
      </c>
      <c r="C66" s="125">
        <v>3401444000</v>
      </c>
      <c r="D66" s="125">
        <v>2781929826</v>
      </c>
      <c r="E66" s="126">
        <v>81.786730165188658</v>
      </c>
      <c r="F66" s="125">
        <v>2190981895</v>
      </c>
      <c r="G66" s="125"/>
      <c r="H66" s="125"/>
    </row>
    <row r="67" spans="1:8" x14ac:dyDescent="0.25">
      <c r="A67" s="129" t="s">
        <v>698</v>
      </c>
      <c r="B67" s="130" t="s">
        <v>699</v>
      </c>
      <c r="C67" s="131">
        <v>3201444000</v>
      </c>
      <c r="D67" s="131">
        <v>2736459778</v>
      </c>
      <c r="E67" s="132">
        <v>85.475797109054554</v>
      </c>
      <c r="F67" s="131">
        <v>2150261389</v>
      </c>
      <c r="G67" s="131"/>
      <c r="H67" s="131"/>
    </row>
    <row r="68" spans="1:8" x14ac:dyDescent="0.25">
      <c r="A68" s="129" t="s">
        <v>700</v>
      </c>
      <c r="B68" s="130" t="s">
        <v>701</v>
      </c>
      <c r="C68" s="131">
        <v>200000000</v>
      </c>
      <c r="D68" s="131">
        <v>45470048</v>
      </c>
      <c r="E68" s="132">
        <v>22.735023999999999</v>
      </c>
      <c r="F68" s="131">
        <v>40720506</v>
      </c>
      <c r="G68" s="131"/>
      <c r="H68" s="131"/>
    </row>
    <row r="69" spans="1:8" x14ac:dyDescent="0.25">
      <c r="A69" s="127" t="s">
        <v>702</v>
      </c>
      <c r="B69" s="128" t="s">
        <v>703</v>
      </c>
      <c r="C69" s="125">
        <v>3850000000</v>
      </c>
      <c r="D69" s="125">
        <v>194133886</v>
      </c>
      <c r="E69" s="126">
        <v>5.0424385974025974</v>
      </c>
      <c r="F69" s="125">
        <v>196808630</v>
      </c>
      <c r="G69" s="125"/>
      <c r="H69" s="125"/>
    </row>
    <row r="70" spans="1:8" x14ac:dyDescent="0.25">
      <c r="A70" s="129" t="s">
        <v>704</v>
      </c>
      <c r="B70" s="133" t="s">
        <v>705</v>
      </c>
      <c r="C70" s="131">
        <v>3850000000</v>
      </c>
      <c r="D70" s="131">
        <v>194133886</v>
      </c>
      <c r="E70" s="132">
        <v>5.0424385974025974</v>
      </c>
      <c r="F70" s="131">
        <v>196808630</v>
      </c>
      <c r="G70" s="131"/>
      <c r="H70" s="131"/>
    </row>
    <row r="71" spans="1:8" x14ac:dyDescent="0.25">
      <c r="A71" s="127" t="s">
        <v>706</v>
      </c>
      <c r="B71" s="134" t="s">
        <v>707</v>
      </c>
      <c r="C71" s="125">
        <v>25000000</v>
      </c>
      <c r="D71" s="125">
        <v>13681578</v>
      </c>
      <c r="E71" s="126">
        <v>54.726312</v>
      </c>
      <c r="F71" s="125">
        <v>4971820</v>
      </c>
      <c r="G71" s="125"/>
      <c r="H71" s="125"/>
    </row>
    <row r="72" spans="1:8" ht="21" x14ac:dyDescent="0.25">
      <c r="A72" s="129" t="s">
        <v>708</v>
      </c>
      <c r="B72" s="133" t="s">
        <v>709</v>
      </c>
      <c r="C72" s="131">
        <v>25000000</v>
      </c>
      <c r="D72" s="131">
        <v>13681578</v>
      </c>
      <c r="E72" s="132">
        <v>54.726312</v>
      </c>
      <c r="F72" s="131">
        <v>4971820</v>
      </c>
      <c r="G72" s="131"/>
      <c r="H72" s="131"/>
    </row>
    <row r="73" spans="1:8" x14ac:dyDescent="0.25">
      <c r="A73" s="127" t="s">
        <v>710</v>
      </c>
      <c r="B73" s="134" t="s">
        <v>711</v>
      </c>
      <c r="C73" s="125">
        <v>163277151</v>
      </c>
      <c r="D73" s="125">
        <v>0</v>
      </c>
      <c r="E73" s="126">
        <v>0</v>
      </c>
      <c r="F73" s="125">
        <v>0</v>
      </c>
      <c r="G73" s="125"/>
      <c r="H73" s="125"/>
    </row>
    <row r="74" spans="1:8" x14ac:dyDescent="0.25">
      <c r="A74" s="129" t="s">
        <v>712</v>
      </c>
      <c r="B74" s="133" t="s">
        <v>711</v>
      </c>
      <c r="C74" s="131">
        <v>163277151</v>
      </c>
      <c r="D74" s="131">
        <v>0</v>
      </c>
      <c r="E74" s="132">
        <v>0</v>
      </c>
      <c r="F74" s="131">
        <v>0</v>
      </c>
      <c r="G74" s="131"/>
      <c r="H74" s="131"/>
    </row>
    <row r="75" spans="1:8" x14ac:dyDescent="0.25">
      <c r="A75" s="127" t="s">
        <v>713</v>
      </c>
      <c r="B75" s="128" t="s">
        <v>714</v>
      </c>
      <c r="C75" s="125">
        <v>68326595</v>
      </c>
      <c r="D75" s="125">
        <v>179506121</v>
      </c>
      <c r="E75" s="126">
        <v>262.71779092752973</v>
      </c>
      <c r="F75" s="125">
        <v>83704257</v>
      </c>
      <c r="G75" s="125"/>
      <c r="H75" s="125"/>
    </row>
    <row r="76" spans="1:8" x14ac:dyDescent="0.25">
      <c r="A76" s="129" t="s">
        <v>715</v>
      </c>
      <c r="B76" s="130" t="s">
        <v>716</v>
      </c>
      <c r="C76" s="131">
        <v>0</v>
      </c>
      <c r="D76" s="131">
        <v>140860</v>
      </c>
      <c r="E76" s="132">
        <v>0</v>
      </c>
      <c r="F76" s="131">
        <v>37500</v>
      </c>
      <c r="G76" s="131"/>
      <c r="H76" s="131"/>
    </row>
    <row r="77" spans="1:8" x14ac:dyDescent="0.25">
      <c r="A77" s="129" t="s">
        <v>717</v>
      </c>
      <c r="B77" s="130" t="s">
        <v>718</v>
      </c>
      <c r="C77" s="131">
        <v>15662815</v>
      </c>
      <c r="D77" s="131">
        <v>38414655</v>
      </c>
      <c r="E77" s="132">
        <v>245.26022301865913</v>
      </c>
      <c r="F77" s="131">
        <v>19971327</v>
      </c>
      <c r="G77" s="131"/>
      <c r="H77" s="131"/>
    </row>
    <row r="78" spans="1:8" x14ac:dyDescent="0.25">
      <c r="A78" s="129" t="s">
        <v>719</v>
      </c>
      <c r="B78" s="130" t="s">
        <v>720</v>
      </c>
      <c r="C78" s="131">
        <v>0</v>
      </c>
      <c r="D78" s="131">
        <v>304105</v>
      </c>
      <c r="E78" s="132">
        <v>0</v>
      </c>
      <c r="F78" s="131">
        <v>132100</v>
      </c>
      <c r="G78" s="131"/>
      <c r="H78" s="131"/>
    </row>
    <row r="79" spans="1:8" x14ac:dyDescent="0.25">
      <c r="A79" s="129" t="s">
        <v>721</v>
      </c>
      <c r="B79" s="130" t="s">
        <v>722</v>
      </c>
      <c r="C79" s="131">
        <v>2089262</v>
      </c>
      <c r="D79" s="131">
        <v>5888405</v>
      </c>
      <c r="E79" s="132">
        <v>281.84138705437613</v>
      </c>
      <c r="F79" s="131">
        <v>24225982</v>
      </c>
      <c r="G79" s="131"/>
      <c r="H79" s="131"/>
    </row>
    <row r="80" spans="1:8" x14ac:dyDescent="0.25">
      <c r="A80" s="129" t="s">
        <v>723</v>
      </c>
      <c r="B80" s="130" t="s">
        <v>724</v>
      </c>
      <c r="C80" s="131">
        <v>0</v>
      </c>
      <c r="D80" s="131">
        <v>237032</v>
      </c>
      <c r="E80" s="132">
        <v>0</v>
      </c>
      <c r="F80" s="131">
        <v>106682</v>
      </c>
      <c r="G80" s="131"/>
      <c r="H80" s="131"/>
    </row>
    <row r="81" spans="1:8" x14ac:dyDescent="0.25">
      <c r="A81" s="129" t="s">
        <v>725</v>
      </c>
      <c r="B81" s="130" t="s">
        <v>726</v>
      </c>
      <c r="C81" s="131">
        <v>0</v>
      </c>
      <c r="D81" s="131">
        <v>571079</v>
      </c>
      <c r="E81" s="132">
        <v>0</v>
      </c>
      <c r="F81" s="131">
        <v>1564508</v>
      </c>
      <c r="G81" s="131"/>
      <c r="H81" s="131"/>
    </row>
    <row r="82" spans="1:8" x14ac:dyDescent="0.25">
      <c r="A82" s="129" t="s">
        <v>727</v>
      </c>
      <c r="B82" s="133" t="s">
        <v>728</v>
      </c>
      <c r="C82" s="131">
        <v>0</v>
      </c>
      <c r="D82" s="131">
        <v>20000</v>
      </c>
      <c r="E82" s="132">
        <v>0</v>
      </c>
      <c r="F82" s="131">
        <v>0</v>
      </c>
      <c r="G82" s="131"/>
      <c r="H82" s="131"/>
    </row>
    <row r="83" spans="1:8" x14ac:dyDescent="0.25">
      <c r="A83" s="129" t="s">
        <v>729</v>
      </c>
      <c r="B83" s="133" t="s">
        <v>730</v>
      </c>
      <c r="C83" s="131">
        <v>50574518</v>
      </c>
      <c r="D83" s="131">
        <v>133929985</v>
      </c>
      <c r="E83" s="132">
        <v>264.81712588936585</v>
      </c>
      <c r="F83" s="131">
        <v>37666158</v>
      </c>
      <c r="G83" s="131"/>
      <c r="H83" s="131"/>
    </row>
    <row r="84" spans="1:8" x14ac:dyDescent="0.25">
      <c r="A84" s="127" t="s">
        <v>731</v>
      </c>
      <c r="B84" s="128" t="s">
        <v>732</v>
      </c>
      <c r="C84" s="125">
        <v>7520000</v>
      </c>
      <c r="D84" s="125">
        <v>0</v>
      </c>
      <c r="E84" s="126">
        <v>0</v>
      </c>
      <c r="F84" s="125">
        <v>0</v>
      </c>
      <c r="G84" s="125"/>
      <c r="H84" s="125"/>
    </row>
    <row r="85" spans="1:8" x14ac:dyDescent="0.25">
      <c r="A85" s="129" t="s">
        <v>733</v>
      </c>
      <c r="B85" s="130" t="s">
        <v>734</v>
      </c>
      <c r="C85" s="131">
        <v>7520000</v>
      </c>
      <c r="D85" s="131">
        <v>0</v>
      </c>
      <c r="E85" s="132">
        <v>0</v>
      </c>
      <c r="F85" s="131">
        <v>0</v>
      </c>
      <c r="G85" s="131"/>
      <c r="H85" s="131"/>
    </row>
    <row r="86" spans="1:8" x14ac:dyDescent="0.25">
      <c r="A86" s="127" t="s">
        <v>735</v>
      </c>
      <c r="B86" s="134" t="s">
        <v>736</v>
      </c>
      <c r="C86" s="125">
        <v>0</v>
      </c>
      <c r="D86" s="125">
        <v>0</v>
      </c>
      <c r="E86" s="126">
        <v>0</v>
      </c>
      <c r="F86" s="125">
        <v>266598273</v>
      </c>
      <c r="G86" s="125"/>
      <c r="H86" s="125"/>
    </row>
    <row r="87" spans="1:8" x14ac:dyDescent="0.25">
      <c r="A87" s="129" t="s">
        <v>737</v>
      </c>
      <c r="B87" s="133" t="s">
        <v>738</v>
      </c>
      <c r="C87" s="131">
        <v>0</v>
      </c>
      <c r="D87" s="131">
        <v>0</v>
      </c>
      <c r="E87" s="132">
        <v>0</v>
      </c>
      <c r="F87" s="131">
        <v>266598273</v>
      </c>
      <c r="G87" s="131"/>
      <c r="H87" s="131"/>
    </row>
    <row r="88" spans="1:8" x14ac:dyDescent="0.25">
      <c r="A88" s="127" t="s">
        <v>739</v>
      </c>
      <c r="B88" s="128" t="s">
        <v>740</v>
      </c>
      <c r="C88" s="125">
        <v>5014767163</v>
      </c>
      <c r="D88" s="125">
        <v>5727646506</v>
      </c>
      <c r="E88" s="126">
        <v>114.21560203751376</v>
      </c>
      <c r="F88" s="125">
        <v>2168489685</v>
      </c>
      <c r="G88" s="125"/>
      <c r="H88" s="125"/>
    </row>
    <row r="89" spans="1:8" x14ac:dyDescent="0.25">
      <c r="A89" s="129" t="s">
        <v>741</v>
      </c>
      <c r="B89" s="133" t="s">
        <v>742</v>
      </c>
      <c r="C89" s="131">
        <v>0</v>
      </c>
      <c r="D89" s="131">
        <v>3885619</v>
      </c>
      <c r="E89" s="132">
        <v>0</v>
      </c>
      <c r="F89" s="131">
        <v>0</v>
      </c>
      <c r="G89" s="131"/>
      <c r="H89" s="131"/>
    </row>
    <row r="90" spans="1:8" x14ac:dyDescent="0.25">
      <c r="A90" s="129" t="s">
        <v>743</v>
      </c>
      <c r="B90" s="133" t="s">
        <v>744</v>
      </c>
      <c r="C90" s="131">
        <v>129009098</v>
      </c>
      <c r="D90" s="131">
        <v>0</v>
      </c>
      <c r="E90" s="132">
        <v>0</v>
      </c>
      <c r="F90" s="131">
        <v>382382534</v>
      </c>
      <c r="G90" s="131"/>
      <c r="H90" s="131"/>
    </row>
    <row r="91" spans="1:8" x14ac:dyDescent="0.25">
      <c r="A91" s="129" t="s">
        <v>745</v>
      </c>
      <c r="B91" s="133" t="s">
        <v>746</v>
      </c>
      <c r="C91" s="131">
        <v>29117300</v>
      </c>
      <c r="D91" s="131">
        <v>34052300</v>
      </c>
      <c r="E91" s="132">
        <v>116.94868686313633</v>
      </c>
      <c r="F91" s="131">
        <v>0</v>
      </c>
      <c r="G91" s="131"/>
      <c r="H91" s="131"/>
    </row>
    <row r="92" spans="1:8" x14ac:dyDescent="0.25">
      <c r="A92" s="129" t="s">
        <v>747</v>
      </c>
      <c r="B92" s="133" t="s">
        <v>748</v>
      </c>
      <c r="C92" s="131">
        <v>26148105</v>
      </c>
      <c r="D92" s="131">
        <v>291132220</v>
      </c>
      <c r="E92" s="132">
        <v>1113.39701290017</v>
      </c>
      <c r="F92" s="131">
        <v>1786107151</v>
      </c>
      <c r="G92" s="131"/>
      <c r="H92" s="131"/>
    </row>
    <row r="93" spans="1:8" ht="21" x14ac:dyDescent="0.25">
      <c r="A93" s="129" t="s">
        <v>749</v>
      </c>
      <c r="B93" s="133" t="s">
        <v>750</v>
      </c>
      <c r="C93" s="131">
        <v>123497957</v>
      </c>
      <c r="D93" s="131">
        <v>61801800</v>
      </c>
      <c r="E93" s="132">
        <v>50.04277115288636</v>
      </c>
      <c r="F93" s="131">
        <v>0</v>
      </c>
      <c r="G93" s="131"/>
      <c r="H93" s="131"/>
    </row>
    <row r="94" spans="1:8" x14ac:dyDescent="0.25">
      <c r="A94" s="129" t="s">
        <v>751</v>
      </c>
      <c r="B94" s="133" t="s">
        <v>752</v>
      </c>
      <c r="C94" s="131">
        <v>15416493</v>
      </c>
      <c r="D94" s="131">
        <v>15416493</v>
      </c>
      <c r="E94" s="132">
        <v>100</v>
      </c>
      <c r="F94" s="131">
        <v>0</v>
      </c>
      <c r="G94" s="131"/>
      <c r="H94" s="131"/>
    </row>
    <row r="95" spans="1:8" ht="21" x14ac:dyDescent="0.25">
      <c r="A95" s="129" t="s">
        <v>753</v>
      </c>
      <c r="B95" s="133" t="s">
        <v>754</v>
      </c>
      <c r="C95" s="131">
        <v>0</v>
      </c>
      <c r="D95" s="131">
        <v>24550000</v>
      </c>
      <c r="E95" s="132">
        <v>0</v>
      </c>
      <c r="F95" s="131">
        <v>0</v>
      </c>
      <c r="G95" s="131"/>
      <c r="H95" s="131"/>
    </row>
    <row r="96" spans="1:8" ht="21" x14ac:dyDescent="0.25">
      <c r="A96" s="129" t="s">
        <v>755</v>
      </c>
      <c r="B96" s="133" t="s">
        <v>756</v>
      </c>
      <c r="C96" s="131">
        <v>0</v>
      </c>
      <c r="D96" s="131">
        <v>22123397</v>
      </c>
      <c r="E96" s="132">
        <v>0</v>
      </c>
      <c r="F96" s="131">
        <v>0</v>
      </c>
      <c r="G96" s="131"/>
      <c r="H96" s="131"/>
    </row>
    <row r="97" spans="1:8" ht="21" x14ac:dyDescent="0.25">
      <c r="A97" s="129" t="s">
        <v>757</v>
      </c>
      <c r="B97" s="133" t="s">
        <v>758</v>
      </c>
      <c r="C97" s="131">
        <v>37953878</v>
      </c>
      <c r="D97" s="131">
        <v>38352629</v>
      </c>
      <c r="E97" s="132">
        <v>101.05061991293749</v>
      </c>
      <c r="F97" s="131">
        <v>0</v>
      </c>
      <c r="G97" s="131"/>
      <c r="H97" s="131"/>
    </row>
    <row r="98" spans="1:8" ht="21" x14ac:dyDescent="0.25">
      <c r="A98" s="129" t="s">
        <v>759</v>
      </c>
      <c r="B98" s="133" t="s">
        <v>760</v>
      </c>
      <c r="C98" s="131">
        <v>0</v>
      </c>
      <c r="D98" s="131">
        <v>6761589</v>
      </c>
      <c r="E98" s="132">
        <v>0</v>
      </c>
      <c r="F98" s="131">
        <v>0</v>
      </c>
      <c r="G98" s="131"/>
      <c r="H98" s="131"/>
    </row>
    <row r="99" spans="1:8" ht="21" x14ac:dyDescent="0.25">
      <c r="A99" s="129" t="s">
        <v>761</v>
      </c>
      <c r="B99" s="133" t="s">
        <v>762</v>
      </c>
      <c r="C99" s="131">
        <v>182047432</v>
      </c>
      <c r="D99" s="131">
        <v>442753112</v>
      </c>
      <c r="E99" s="132">
        <v>243.20755702832435</v>
      </c>
      <c r="F99" s="131">
        <v>0</v>
      </c>
      <c r="G99" s="131"/>
      <c r="H99" s="131"/>
    </row>
    <row r="100" spans="1:8" ht="21" x14ac:dyDescent="0.25">
      <c r="A100" s="129" t="s">
        <v>763</v>
      </c>
      <c r="B100" s="133" t="s">
        <v>764</v>
      </c>
      <c r="C100" s="131">
        <v>4423815250</v>
      </c>
      <c r="D100" s="131">
        <v>4697863293</v>
      </c>
      <c r="E100" s="132">
        <v>106.19483471874192</v>
      </c>
      <c r="F100" s="131">
        <v>0</v>
      </c>
      <c r="G100" s="131"/>
      <c r="H100" s="131"/>
    </row>
    <row r="101" spans="1:8" ht="21" x14ac:dyDescent="0.25">
      <c r="A101" s="129" t="s">
        <v>765</v>
      </c>
      <c r="B101" s="133" t="s">
        <v>766</v>
      </c>
      <c r="C101" s="131">
        <v>47745000</v>
      </c>
      <c r="D101" s="131">
        <v>66543900</v>
      </c>
      <c r="E101" s="132">
        <v>139.37354696826893</v>
      </c>
      <c r="F101" s="131">
        <v>0</v>
      </c>
      <c r="G101" s="131"/>
      <c r="H101" s="131"/>
    </row>
    <row r="102" spans="1:8" ht="31.5" x14ac:dyDescent="0.25">
      <c r="A102" s="129" t="s">
        <v>767</v>
      </c>
      <c r="B102" s="133" t="s">
        <v>768</v>
      </c>
      <c r="C102" s="131">
        <v>16650</v>
      </c>
      <c r="D102" s="131">
        <v>0</v>
      </c>
      <c r="E102" s="132">
        <v>0</v>
      </c>
      <c r="F102" s="131">
        <v>0</v>
      </c>
      <c r="G102" s="131"/>
      <c r="H102" s="131"/>
    </row>
    <row r="103" spans="1:8" x14ac:dyDescent="0.25">
      <c r="A103" s="127" t="s">
        <v>769</v>
      </c>
      <c r="B103" s="134" t="s">
        <v>770</v>
      </c>
      <c r="C103" s="125">
        <v>32591367</v>
      </c>
      <c r="D103" s="125">
        <v>36125757</v>
      </c>
      <c r="E103" s="126">
        <v>110.84455892874945</v>
      </c>
      <c r="F103" s="125">
        <v>11434644</v>
      </c>
      <c r="G103" s="125"/>
      <c r="H103" s="125"/>
    </row>
    <row r="104" spans="1:8" x14ac:dyDescent="0.25">
      <c r="A104" s="129" t="s">
        <v>771</v>
      </c>
      <c r="B104" s="133" t="s">
        <v>770</v>
      </c>
      <c r="C104" s="131">
        <v>32591367</v>
      </c>
      <c r="D104" s="131">
        <v>36125757</v>
      </c>
      <c r="E104" s="132">
        <v>110.84455892874945</v>
      </c>
      <c r="F104" s="131">
        <v>11434644</v>
      </c>
      <c r="G104" s="131"/>
      <c r="H104" s="131"/>
    </row>
    <row r="105" spans="1:8" x14ac:dyDescent="0.25">
      <c r="A105" s="127" t="s">
        <v>772</v>
      </c>
      <c r="B105" s="128" t="s">
        <v>773</v>
      </c>
      <c r="C105" s="125">
        <v>2562155319813</v>
      </c>
      <c r="D105" s="125">
        <v>2508640389105</v>
      </c>
      <c r="E105" s="126">
        <v>97.911331514753527</v>
      </c>
      <c r="F105" s="125">
        <v>2356956422147</v>
      </c>
      <c r="G105" s="125"/>
      <c r="H105" s="125"/>
    </row>
    <row r="106" spans="1:8" x14ac:dyDescent="0.25">
      <c r="A106" s="127" t="s">
        <v>774</v>
      </c>
      <c r="B106" s="134" t="s">
        <v>775</v>
      </c>
      <c r="C106" s="125">
        <v>2010977882357</v>
      </c>
      <c r="D106" s="125">
        <v>1971512849338</v>
      </c>
      <c r="E106" s="126">
        <v>98.037520284770892</v>
      </c>
      <c r="F106" s="125">
        <v>2010924553997</v>
      </c>
      <c r="G106" s="125"/>
      <c r="H106" s="125"/>
    </row>
    <row r="107" spans="1:8" x14ac:dyDescent="0.25">
      <c r="A107" s="127" t="s">
        <v>776</v>
      </c>
      <c r="B107" s="128" t="s">
        <v>777</v>
      </c>
      <c r="C107" s="125">
        <v>1719204384357</v>
      </c>
      <c r="D107" s="125">
        <v>1679739351338</v>
      </c>
      <c r="E107" s="126">
        <v>97.704459494281693</v>
      </c>
      <c r="F107" s="125">
        <v>1714349664997</v>
      </c>
      <c r="G107" s="125"/>
      <c r="H107" s="125"/>
    </row>
    <row r="108" spans="1:8" x14ac:dyDescent="0.25">
      <c r="A108" s="129" t="s">
        <v>778</v>
      </c>
      <c r="B108" s="133" t="s">
        <v>779</v>
      </c>
      <c r="C108" s="131">
        <v>69957274357</v>
      </c>
      <c r="D108" s="131">
        <v>63192017029</v>
      </c>
      <c r="E108" s="132">
        <v>90.329444092581255</v>
      </c>
      <c r="F108" s="131">
        <v>82431781875</v>
      </c>
      <c r="G108" s="131"/>
      <c r="H108" s="131"/>
    </row>
    <row r="109" spans="1:8" x14ac:dyDescent="0.25">
      <c r="A109" s="129" t="s">
        <v>780</v>
      </c>
      <c r="B109" s="133" t="s">
        <v>181</v>
      </c>
      <c r="C109" s="131">
        <v>1137872138000</v>
      </c>
      <c r="D109" s="131">
        <v>1154523040000</v>
      </c>
      <c r="E109" s="132">
        <v>101.46333682352629</v>
      </c>
      <c r="F109" s="131">
        <v>1093603612431</v>
      </c>
      <c r="G109" s="131"/>
      <c r="H109" s="131"/>
    </row>
    <row r="110" spans="1:8" x14ac:dyDescent="0.25">
      <c r="A110" s="129" t="s">
        <v>781</v>
      </c>
      <c r="B110" s="133" t="s">
        <v>782</v>
      </c>
      <c r="C110" s="131">
        <v>92965794000</v>
      </c>
      <c r="D110" s="131">
        <v>89197596137</v>
      </c>
      <c r="E110" s="132">
        <v>95.946683504902907</v>
      </c>
      <c r="F110" s="131">
        <v>171261068311</v>
      </c>
      <c r="G110" s="131"/>
      <c r="H110" s="131"/>
    </row>
    <row r="111" spans="1:8" x14ac:dyDescent="0.25">
      <c r="A111" s="129" t="s">
        <v>783</v>
      </c>
      <c r="B111" s="133" t="s">
        <v>784</v>
      </c>
      <c r="C111" s="131">
        <v>418409178000</v>
      </c>
      <c r="D111" s="131">
        <v>372826698172</v>
      </c>
      <c r="E111" s="132">
        <v>89.105764829087946</v>
      </c>
      <c r="F111" s="131">
        <v>367053202380</v>
      </c>
      <c r="G111" s="131"/>
      <c r="H111" s="131"/>
    </row>
    <row r="112" spans="1:8" x14ac:dyDescent="0.25">
      <c r="A112" s="127" t="s">
        <v>785</v>
      </c>
      <c r="B112" s="128" t="s">
        <v>786</v>
      </c>
      <c r="C112" s="125">
        <v>0</v>
      </c>
      <c r="D112" s="125">
        <v>0</v>
      </c>
      <c r="E112" s="126">
        <v>0</v>
      </c>
      <c r="F112" s="125">
        <v>26072601000</v>
      </c>
      <c r="G112" s="125"/>
      <c r="H112" s="125"/>
    </row>
    <row r="113" spans="1:8" x14ac:dyDescent="0.25">
      <c r="A113" s="129" t="s">
        <v>787</v>
      </c>
      <c r="B113" s="130" t="s">
        <v>788</v>
      </c>
      <c r="C113" s="131">
        <v>0</v>
      </c>
      <c r="D113" s="131">
        <v>0</v>
      </c>
      <c r="E113" s="132">
        <v>0</v>
      </c>
      <c r="F113" s="131">
        <v>26072601000</v>
      </c>
      <c r="G113" s="131"/>
      <c r="H113" s="131"/>
    </row>
    <row r="114" spans="1:8" x14ac:dyDescent="0.25">
      <c r="A114" s="127" t="s">
        <v>789</v>
      </c>
      <c r="B114" s="128" t="s">
        <v>790</v>
      </c>
      <c r="C114" s="125">
        <v>266526909000</v>
      </c>
      <c r="D114" s="125">
        <v>266526909000</v>
      </c>
      <c r="E114" s="126">
        <v>100</v>
      </c>
      <c r="F114" s="125">
        <v>270502288000</v>
      </c>
      <c r="G114" s="125"/>
      <c r="H114" s="125"/>
    </row>
    <row r="115" spans="1:8" x14ac:dyDescent="0.25">
      <c r="A115" s="129" t="s">
        <v>791</v>
      </c>
      <c r="B115" s="130" t="s">
        <v>790</v>
      </c>
      <c r="C115" s="131">
        <v>266526909000</v>
      </c>
      <c r="D115" s="131">
        <v>266526909000</v>
      </c>
      <c r="E115" s="132">
        <v>100</v>
      </c>
      <c r="F115" s="131">
        <v>270502288000</v>
      </c>
      <c r="G115" s="131"/>
      <c r="H115" s="131"/>
    </row>
    <row r="116" spans="1:8" x14ac:dyDescent="0.25">
      <c r="A116" s="127" t="s">
        <v>792</v>
      </c>
      <c r="B116" s="128" t="s">
        <v>793</v>
      </c>
      <c r="C116" s="125">
        <v>25246589000</v>
      </c>
      <c r="D116" s="125">
        <v>25246589000</v>
      </c>
      <c r="E116" s="126">
        <v>100</v>
      </c>
      <c r="F116" s="125">
        <v>0</v>
      </c>
      <c r="G116" s="125"/>
      <c r="H116" s="125"/>
    </row>
    <row r="117" spans="1:8" x14ac:dyDescent="0.25">
      <c r="A117" s="129" t="s">
        <v>794</v>
      </c>
      <c r="B117" s="130" t="s">
        <v>793</v>
      </c>
      <c r="C117" s="131">
        <v>25246589000</v>
      </c>
      <c r="D117" s="131">
        <v>25246589000</v>
      </c>
      <c r="E117" s="132">
        <v>100</v>
      </c>
      <c r="F117" s="131">
        <v>0</v>
      </c>
      <c r="G117" s="131"/>
      <c r="H117" s="131"/>
    </row>
    <row r="118" spans="1:8" x14ac:dyDescent="0.25">
      <c r="A118" s="127" t="s">
        <v>795</v>
      </c>
      <c r="B118" s="128" t="s">
        <v>796</v>
      </c>
      <c r="C118" s="125">
        <v>551177437456</v>
      </c>
      <c r="D118" s="125">
        <v>537127539767</v>
      </c>
      <c r="E118" s="126">
        <v>97.45093018432533</v>
      </c>
      <c r="F118" s="125">
        <v>346031868150</v>
      </c>
      <c r="G118" s="125"/>
      <c r="H118" s="125"/>
    </row>
    <row r="119" spans="1:8" x14ac:dyDescent="0.25">
      <c r="A119" s="127" t="s">
        <v>797</v>
      </c>
      <c r="B119" s="128" t="s">
        <v>798</v>
      </c>
      <c r="C119" s="125">
        <v>168180001923</v>
      </c>
      <c r="D119" s="125">
        <v>155084193399</v>
      </c>
      <c r="E119" s="126">
        <v>92.213218947401472</v>
      </c>
      <c r="F119" s="125">
        <v>145572569507</v>
      </c>
      <c r="G119" s="125"/>
      <c r="H119" s="125"/>
    </row>
    <row r="120" spans="1:8" x14ac:dyDescent="0.25">
      <c r="A120" s="129" t="s">
        <v>799</v>
      </c>
      <c r="B120" s="130" t="s">
        <v>800</v>
      </c>
      <c r="C120" s="131">
        <v>168180001923</v>
      </c>
      <c r="D120" s="131">
        <v>155084193399</v>
      </c>
      <c r="E120" s="132">
        <v>92.213218947401472</v>
      </c>
      <c r="F120" s="131">
        <v>145572569507</v>
      </c>
      <c r="G120" s="131"/>
      <c r="H120" s="131"/>
    </row>
    <row r="121" spans="1:8" x14ac:dyDescent="0.25">
      <c r="A121" s="127" t="s">
        <v>801</v>
      </c>
      <c r="B121" s="128" t="s">
        <v>802</v>
      </c>
      <c r="C121" s="125">
        <v>382997435533</v>
      </c>
      <c r="D121" s="125">
        <v>382043346368</v>
      </c>
      <c r="E121" s="126">
        <v>99.750888889458949</v>
      </c>
      <c r="F121" s="125">
        <v>200459298643</v>
      </c>
      <c r="G121" s="125"/>
      <c r="H121" s="125"/>
    </row>
    <row r="122" spans="1:8" x14ac:dyDescent="0.25">
      <c r="A122" s="129" t="s">
        <v>803</v>
      </c>
      <c r="B122" s="133" t="s">
        <v>804</v>
      </c>
      <c r="C122" s="131">
        <v>382997435533</v>
      </c>
      <c r="D122" s="131">
        <v>382043346368</v>
      </c>
      <c r="E122" s="132">
        <v>99.750888889458949</v>
      </c>
      <c r="F122" s="131">
        <v>200459298643</v>
      </c>
      <c r="G122" s="131"/>
      <c r="H122" s="131"/>
    </row>
    <row r="123" spans="1:8" x14ac:dyDescent="0.25">
      <c r="A123" s="127" t="s">
        <v>805</v>
      </c>
      <c r="B123" s="134" t="s">
        <v>806</v>
      </c>
      <c r="C123" s="125">
        <v>4935558000</v>
      </c>
      <c r="D123" s="125">
        <v>3923520000</v>
      </c>
      <c r="E123" s="126">
        <v>79.494962879577145</v>
      </c>
      <c r="F123" s="125">
        <v>25363070730</v>
      </c>
      <c r="G123" s="125"/>
      <c r="H123" s="125"/>
    </row>
    <row r="124" spans="1:8" x14ac:dyDescent="0.25">
      <c r="A124" s="127" t="s">
        <v>807</v>
      </c>
      <c r="B124" s="128" t="s">
        <v>808</v>
      </c>
      <c r="C124" s="125">
        <v>4935558000</v>
      </c>
      <c r="D124" s="125">
        <v>3923520000</v>
      </c>
      <c r="E124" s="126">
        <v>79.494962879577145</v>
      </c>
      <c r="F124" s="125">
        <v>25363070730</v>
      </c>
      <c r="G124" s="125"/>
      <c r="H124" s="125"/>
    </row>
    <row r="125" spans="1:8" x14ac:dyDescent="0.25">
      <c r="A125" s="127" t="s">
        <v>809</v>
      </c>
      <c r="B125" s="134" t="s">
        <v>810</v>
      </c>
      <c r="C125" s="125">
        <v>4935558000</v>
      </c>
      <c r="D125" s="125">
        <v>3923520000</v>
      </c>
      <c r="E125" s="126">
        <v>79.494962879577145</v>
      </c>
      <c r="F125" s="125">
        <v>25363070730</v>
      </c>
      <c r="G125" s="125"/>
      <c r="H125" s="125"/>
    </row>
    <row r="126" spans="1:8" x14ac:dyDescent="0.25">
      <c r="A126" s="129" t="s">
        <v>811</v>
      </c>
      <c r="B126" s="130" t="s">
        <v>810</v>
      </c>
      <c r="C126" s="131">
        <v>4935558000</v>
      </c>
      <c r="D126" s="131">
        <v>3923520000</v>
      </c>
      <c r="E126" s="132">
        <v>79.494962879577145</v>
      </c>
      <c r="F126" s="131">
        <v>25363070730</v>
      </c>
      <c r="G126" s="131"/>
      <c r="H126" s="131"/>
    </row>
    <row r="127" spans="1:8" x14ac:dyDescent="0.25">
      <c r="A127" s="123" t="s">
        <v>468</v>
      </c>
      <c r="B127" s="124" t="s">
        <v>469</v>
      </c>
      <c r="C127" s="125">
        <v>571634925379</v>
      </c>
      <c r="D127" s="125">
        <v>540405121151</v>
      </c>
      <c r="E127" s="126">
        <v>94.536757143154901</v>
      </c>
      <c r="F127" s="125">
        <v>540116019547</v>
      </c>
      <c r="G127" s="125"/>
      <c r="H127" s="125"/>
    </row>
    <row r="128" spans="1:8" x14ac:dyDescent="0.25">
      <c r="A128" s="127" t="s">
        <v>470</v>
      </c>
      <c r="B128" s="128" t="s">
        <v>471</v>
      </c>
      <c r="C128" s="125">
        <v>46347079321</v>
      </c>
      <c r="D128" s="125">
        <v>39197419076</v>
      </c>
      <c r="E128" s="126">
        <v>84.573655234062485</v>
      </c>
      <c r="F128" s="125">
        <v>45807498856</v>
      </c>
      <c r="G128" s="125"/>
      <c r="H128" s="125"/>
    </row>
    <row r="129" spans="1:8" x14ac:dyDescent="0.25">
      <c r="A129" s="127" t="s">
        <v>472</v>
      </c>
      <c r="B129" s="128" t="s">
        <v>473</v>
      </c>
      <c r="C129" s="125">
        <v>9915307961</v>
      </c>
      <c r="D129" s="125">
        <v>9014961350</v>
      </c>
      <c r="E129" s="126">
        <v>90.919630388270903</v>
      </c>
      <c r="F129" s="125">
        <v>17273108872</v>
      </c>
      <c r="G129" s="125"/>
      <c r="H129" s="125"/>
    </row>
    <row r="130" spans="1:8" x14ac:dyDescent="0.25">
      <c r="A130" s="127" t="s">
        <v>474</v>
      </c>
      <c r="B130" s="128" t="s">
        <v>475</v>
      </c>
      <c r="C130" s="125">
        <v>4227095873</v>
      </c>
      <c r="D130" s="125">
        <v>4153638225</v>
      </c>
      <c r="E130" s="126">
        <v>98.262219495204718</v>
      </c>
      <c r="F130" s="125">
        <v>7108129369</v>
      </c>
      <c r="G130" s="125"/>
      <c r="H130" s="125"/>
    </row>
    <row r="131" spans="1:8" x14ac:dyDescent="0.25">
      <c r="A131" s="129" t="s">
        <v>476</v>
      </c>
      <c r="B131" s="130" t="s">
        <v>477</v>
      </c>
      <c r="C131" s="131">
        <v>2710542689</v>
      </c>
      <c r="D131" s="131">
        <v>2682791060</v>
      </c>
      <c r="E131" s="132">
        <v>98.976159677815716</v>
      </c>
      <c r="F131" s="131">
        <v>4802454720</v>
      </c>
      <c r="G131" s="131"/>
      <c r="H131" s="131"/>
    </row>
    <row r="132" spans="1:8" x14ac:dyDescent="0.25">
      <c r="A132" s="129" t="s">
        <v>478</v>
      </c>
      <c r="B132" s="130" t="s">
        <v>479</v>
      </c>
      <c r="C132" s="131">
        <v>268515709</v>
      </c>
      <c r="D132" s="131">
        <v>262078505</v>
      </c>
      <c r="E132" s="132">
        <v>97.602671358047061</v>
      </c>
      <c r="F132" s="131">
        <v>493211119</v>
      </c>
      <c r="G132" s="131"/>
      <c r="H132" s="131"/>
    </row>
    <row r="133" spans="1:8" x14ac:dyDescent="0.25">
      <c r="A133" s="129" t="s">
        <v>480</v>
      </c>
      <c r="B133" s="130" t="s">
        <v>481</v>
      </c>
      <c r="C133" s="131">
        <v>197231250</v>
      </c>
      <c r="D133" s="131">
        <v>196690000</v>
      </c>
      <c r="E133" s="132">
        <v>99.725575941946317</v>
      </c>
      <c r="F133" s="131">
        <v>337630000</v>
      </c>
      <c r="G133" s="131"/>
      <c r="H133" s="131"/>
    </row>
    <row r="134" spans="1:8" x14ac:dyDescent="0.25">
      <c r="A134" s="129" t="s">
        <v>482</v>
      </c>
      <c r="B134" s="130" t="s">
        <v>483</v>
      </c>
      <c r="C134" s="131">
        <v>4974750</v>
      </c>
      <c r="D134" s="131">
        <v>1620000</v>
      </c>
      <c r="E134" s="132">
        <v>32.564450474898237</v>
      </c>
      <c r="F134" s="131">
        <v>0</v>
      </c>
      <c r="G134" s="131"/>
      <c r="H134" s="131"/>
    </row>
    <row r="135" spans="1:8" x14ac:dyDescent="0.25">
      <c r="A135" s="129" t="s">
        <v>484</v>
      </c>
      <c r="B135" s="130" t="s">
        <v>485</v>
      </c>
      <c r="C135" s="131">
        <v>92439900</v>
      </c>
      <c r="D135" s="131">
        <v>90915000</v>
      </c>
      <c r="E135" s="132">
        <v>98.350387657277864</v>
      </c>
      <c r="F135" s="131">
        <v>157230000</v>
      </c>
      <c r="G135" s="131"/>
      <c r="H135" s="131"/>
    </row>
    <row r="136" spans="1:8" x14ac:dyDescent="0.25">
      <c r="A136" s="129" t="s">
        <v>486</v>
      </c>
      <c r="B136" s="130" t="s">
        <v>487</v>
      </c>
      <c r="C136" s="131">
        <v>168126651</v>
      </c>
      <c r="D136" s="131">
        <v>163162260</v>
      </c>
      <c r="E136" s="132">
        <v>97.047231375589604</v>
      </c>
      <c r="F136" s="131">
        <v>306698700</v>
      </c>
      <c r="G136" s="131"/>
      <c r="H136" s="131"/>
    </row>
    <row r="137" spans="1:8" x14ac:dyDescent="0.25">
      <c r="A137" s="129" t="s">
        <v>488</v>
      </c>
      <c r="B137" s="133" t="s">
        <v>489</v>
      </c>
      <c r="C137" s="131">
        <v>3318176</v>
      </c>
      <c r="D137" s="131">
        <v>3321367</v>
      </c>
      <c r="E137" s="132">
        <v>100.09616729190977</v>
      </c>
      <c r="F137" s="131">
        <v>3175475</v>
      </c>
      <c r="G137" s="131"/>
      <c r="H137" s="131"/>
    </row>
    <row r="138" spans="1:8" x14ac:dyDescent="0.25">
      <c r="A138" s="129" t="s">
        <v>490</v>
      </c>
      <c r="B138" s="130" t="s">
        <v>491</v>
      </c>
      <c r="C138" s="131">
        <v>52715</v>
      </c>
      <c r="D138" s="131">
        <v>39748</v>
      </c>
      <c r="E138" s="132">
        <v>75.401688324006443</v>
      </c>
      <c r="F138" s="131">
        <v>67305</v>
      </c>
      <c r="G138" s="131"/>
      <c r="H138" s="131"/>
    </row>
    <row r="139" spans="1:8" x14ac:dyDescent="0.25">
      <c r="A139" s="129" t="s">
        <v>492</v>
      </c>
      <c r="B139" s="130" t="s">
        <v>493</v>
      </c>
      <c r="C139" s="131">
        <v>759313981</v>
      </c>
      <c r="D139" s="131">
        <v>730743545</v>
      </c>
      <c r="E139" s="132">
        <v>96.237335711588855</v>
      </c>
      <c r="F139" s="131">
        <v>968138189</v>
      </c>
      <c r="G139" s="131"/>
      <c r="H139" s="131"/>
    </row>
    <row r="140" spans="1:8" x14ac:dyDescent="0.25">
      <c r="A140" s="129" t="s">
        <v>494</v>
      </c>
      <c r="B140" s="133" t="s">
        <v>495</v>
      </c>
      <c r="C140" s="131">
        <v>5679432</v>
      </c>
      <c r="D140" s="131">
        <v>5569161</v>
      </c>
      <c r="E140" s="132">
        <v>98.058414996429221</v>
      </c>
      <c r="F140" s="131">
        <v>9880932</v>
      </c>
      <c r="G140" s="131"/>
      <c r="H140" s="131"/>
    </row>
    <row r="141" spans="1:8" x14ac:dyDescent="0.25">
      <c r="A141" s="129" t="s">
        <v>496</v>
      </c>
      <c r="B141" s="130" t="s">
        <v>497</v>
      </c>
      <c r="C141" s="131">
        <v>16900620</v>
      </c>
      <c r="D141" s="131">
        <v>16707579</v>
      </c>
      <c r="E141" s="132">
        <v>98.857787465785279</v>
      </c>
      <c r="F141" s="131">
        <v>29642929</v>
      </c>
      <c r="G141" s="131"/>
      <c r="H141" s="131"/>
    </row>
    <row r="142" spans="1:8" x14ac:dyDescent="0.25">
      <c r="A142" s="127" t="s">
        <v>543</v>
      </c>
      <c r="B142" s="128" t="s">
        <v>544</v>
      </c>
      <c r="C142" s="125">
        <v>5630972088</v>
      </c>
      <c r="D142" s="125">
        <v>4808443125</v>
      </c>
      <c r="E142" s="126">
        <v>85.392771440780763</v>
      </c>
      <c r="F142" s="125">
        <v>6839346010</v>
      </c>
      <c r="G142" s="125"/>
      <c r="H142" s="125"/>
    </row>
    <row r="143" spans="1:8" x14ac:dyDescent="0.25">
      <c r="A143" s="129" t="s">
        <v>545</v>
      </c>
      <c r="B143" s="133" t="s">
        <v>546</v>
      </c>
      <c r="C143" s="131">
        <v>2503080515</v>
      </c>
      <c r="D143" s="131">
        <v>2136126500</v>
      </c>
      <c r="E143" s="132">
        <v>85.339903658672355</v>
      </c>
      <c r="F143" s="131">
        <v>1732047691</v>
      </c>
      <c r="G143" s="131"/>
      <c r="H143" s="131"/>
    </row>
    <row r="144" spans="1:8" x14ac:dyDescent="0.25">
      <c r="A144" s="129" t="s">
        <v>547</v>
      </c>
      <c r="B144" s="133" t="s">
        <v>548</v>
      </c>
      <c r="C144" s="131">
        <v>1216621620</v>
      </c>
      <c r="D144" s="131">
        <v>1059078375</v>
      </c>
      <c r="E144" s="132">
        <v>87.050760695835748</v>
      </c>
      <c r="F144" s="131">
        <v>1583568674</v>
      </c>
      <c r="G144" s="131"/>
      <c r="H144" s="131"/>
    </row>
    <row r="145" spans="1:8" x14ac:dyDescent="0.25">
      <c r="A145" s="129" t="s">
        <v>549</v>
      </c>
      <c r="B145" s="133" t="s">
        <v>550</v>
      </c>
      <c r="C145" s="131">
        <v>1911269953</v>
      </c>
      <c r="D145" s="131">
        <v>1613238250</v>
      </c>
      <c r="E145" s="132">
        <v>84.406613909657395</v>
      </c>
      <c r="F145" s="131">
        <v>3523729645</v>
      </c>
      <c r="G145" s="131"/>
      <c r="H145" s="131"/>
    </row>
    <row r="146" spans="1:8" x14ac:dyDescent="0.25">
      <c r="A146" s="127" t="s">
        <v>498</v>
      </c>
      <c r="B146" s="134" t="s">
        <v>499</v>
      </c>
      <c r="C146" s="125">
        <v>57240000</v>
      </c>
      <c r="D146" s="125">
        <v>52880000</v>
      </c>
      <c r="E146" s="126">
        <v>92.382948986722567</v>
      </c>
      <c r="F146" s="125">
        <v>2893121835</v>
      </c>
      <c r="G146" s="125"/>
      <c r="H146" s="125"/>
    </row>
    <row r="147" spans="1:8" x14ac:dyDescent="0.25">
      <c r="A147" s="129" t="s">
        <v>812</v>
      </c>
      <c r="B147" s="133" t="s">
        <v>813</v>
      </c>
      <c r="C147" s="131">
        <v>0</v>
      </c>
      <c r="D147" s="131">
        <v>0</v>
      </c>
      <c r="E147" s="132">
        <v>0</v>
      </c>
      <c r="F147" s="131">
        <v>2814221835</v>
      </c>
      <c r="G147" s="131"/>
      <c r="H147" s="131"/>
    </row>
    <row r="148" spans="1:8" x14ac:dyDescent="0.25">
      <c r="A148" s="129" t="s">
        <v>582</v>
      </c>
      <c r="B148" s="130" t="s">
        <v>583</v>
      </c>
      <c r="C148" s="131">
        <v>57240000</v>
      </c>
      <c r="D148" s="131">
        <v>52880000</v>
      </c>
      <c r="E148" s="132">
        <v>92.382948986722567</v>
      </c>
      <c r="F148" s="131">
        <v>78900000</v>
      </c>
      <c r="G148" s="131"/>
      <c r="H148" s="131"/>
    </row>
    <row r="149" spans="1:8" x14ac:dyDescent="0.25">
      <c r="A149" s="127" t="s">
        <v>814</v>
      </c>
      <c r="B149" s="134" t="s">
        <v>815</v>
      </c>
      <c r="C149" s="125">
        <v>0</v>
      </c>
      <c r="D149" s="125">
        <v>0</v>
      </c>
      <c r="E149" s="126">
        <v>0</v>
      </c>
      <c r="F149" s="125">
        <v>432511658</v>
      </c>
      <c r="G149" s="125"/>
      <c r="H149" s="125"/>
    </row>
    <row r="150" spans="1:8" x14ac:dyDescent="0.25">
      <c r="A150" s="129" t="s">
        <v>816</v>
      </c>
      <c r="B150" s="133" t="s">
        <v>817</v>
      </c>
      <c r="C150" s="131">
        <v>0</v>
      </c>
      <c r="D150" s="131">
        <v>0</v>
      </c>
      <c r="E150" s="132">
        <v>0</v>
      </c>
      <c r="F150" s="131">
        <v>432511658</v>
      </c>
      <c r="G150" s="131"/>
      <c r="H150" s="131"/>
    </row>
    <row r="151" spans="1:8" x14ac:dyDescent="0.25">
      <c r="A151" s="127" t="s">
        <v>500</v>
      </c>
      <c r="B151" s="128" t="s">
        <v>501</v>
      </c>
      <c r="C151" s="125">
        <v>16421771360</v>
      </c>
      <c r="D151" s="125">
        <v>15682865178</v>
      </c>
      <c r="E151" s="126">
        <v>95.500447754376722</v>
      </c>
      <c r="F151" s="125">
        <v>22022187850</v>
      </c>
      <c r="G151" s="125"/>
      <c r="H151" s="125"/>
    </row>
    <row r="152" spans="1:8" x14ac:dyDescent="0.25">
      <c r="A152" s="127" t="s">
        <v>502</v>
      </c>
      <c r="B152" s="128" t="s">
        <v>503</v>
      </c>
      <c r="C152" s="125">
        <v>4831064860</v>
      </c>
      <c r="D152" s="125">
        <v>4644972623</v>
      </c>
      <c r="E152" s="126">
        <v>96.148007894888835</v>
      </c>
      <c r="F152" s="125">
        <v>4490872492</v>
      </c>
      <c r="G152" s="125"/>
      <c r="H152" s="125"/>
    </row>
    <row r="153" spans="1:8" x14ac:dyDescent="0.25">
      <c r="A153" s="129" t="s">
        <v>504</v>
      </c>
      <c r="B153" s="130" t="s">
        <v>505</v>
      </c>
      <c r="C153" s="131">
        <v>4831064860</v>
      </c>
      <c r="D153" s="131">
        <v>4644972623</v>
      </c>
      <c r="E153" s="132">
        <v>96.148007894888835</v>
      </c>
      <c r="F153" s="131">
        <v>4490872492</v>
      </c>
      <c r="G153" s="131"/>
      <c r="H153" s="131"/>
    </row>
    <row r="154" spans="1:8" x14ac:dyDescent="0.25">
      <c r="A154" s="127" t="s">
        <v>506</v>
      </c>
      <c r="B154" s="128" t="s">
        <v>507</v>
      </c>
      <c r="C154" s="125">
        <v>8602324000</v>
      </c>
      <c r="D154" s="125">
        <v>8307638235</v>
      </c>
      <c r="E154" s="126">
        <v>96.574347060166531</v>
      </c>
      <c r="F154" s="125">
        <v>12227871504</v>
      </c>
      <c r="G154" s="125"/>
      <c r="H154" s="125"/>
    </row>
    <row r="155" spans="1:8" x14ac:dyDescent="0.25">
      <c r="A155" s="129" t="s">
        <v>508</v>
      </c>
      <c r="B155" s="130" t="s">
        <v>509</v>
      </c>
      <c r="C155" s="131">
        <v>8498474000</v>
      </c>
      <c r="D155" s="131">
        <v>8208674015</v>
      </c>
      <c r="E155" s="132">
        <v>96.589976212199986</v>
      </c>
      <c r="F155" s="131">
        <v>11937269335</v>
      </c>
      <c r="G155" s="131"/>
      <c r="H155" s="131"/>
    </row>
    <row r="156" spans="1:8" x14ac:dyDescent="0.25">
      <c r="A156" s="129" t="s">
        <v>551</v>
      </c>
      <c r="B156" s="130" t="s">
        <v>552</v>
      </c>
      <c r="C156" s="131">
        <v>14000000</v>
      </c>
      <c r="D156" s="131">
        <v>12929220</v>
      </c>
      <c r="E156" s="132">
        <v>92.351571428571418</v>
      </c>
      <c r="F156" s="131">
        <v>113755000</v>
      </c>
      <c r="G156" s="131"/>
      <c r="H156" s="131"/>
    </row>
    <row r="157" spans="1:8" x14ac:dyDescent="0.25">
      <c r="A157" s="129" t="s">
        <v>553</v>
      </c>
      <c r="B157" s="130" t="s">
        <v>554</v>
      </c>
      <c r="C157" s="131">
        <v>89850000</v>
      </c>
      <c r="D157" s="131">
        <v>86035000</v>
      </c>
      <c r="E157" s="132">
        <v>95.754034501947686</v>
      </c>
      <c r="F157" s="131">
        <v>65000000</v>
      </c>
      <c r="G157" s="131"/>
      <c r="H157" s="131"/>
    </row>
    <row r="158" spans="1:8" x14ac:dyDescent="0.25">
      <c r="A158" s="129" t="s">
        <v>510</v>
      </c>
      <c r="B158" s="130" t="s">
        <v>511</v>
      </c>
      <c r="C158" s="131">
        <v>0</v>
      </c>
      <c r="D158" s="131">
        <v>0</v>
      </c>
      <c r="E158" s="132">
        <v>0</v>
      </c>
      <c r="F158" s="131">
        <v>12343200</v>
      </c>
      <c r="G158" s="131"/>
      <c r="H158" s="131"/>
    </row>
    <row r="159" spans="1:8" x14ac:dyDescent="0.25">
      <c r="A159" s="129" t="s">
        <v>512</v>
      </c>
      <c r="B159" s="133" t="s">
        <v>513</v>
      </c>
      <c r="C159" s="131">
        <v>0</v>
      </c>
      <c r="D159" s="131">
        <v>0</v>
      </c>
      <c r="E159" s="132">
        <v>0</v>
      </c>
      <c r="F159" s="131">
        <v>700000</v>
      </c>
      <c r="G159" s="131"/>
      <c r="H159" s="131"/>
    </row>
    <row r="160" spans="1:8" x14ac:dyDescent="0.25">
      <c r="A160" s="129" t="s">
        <v>818</v>
      </c>
      <c r="B160" s="133" t="s">
        <v>819</v>
      </c>
      <c r="C160" s="131">
        <v>0</v>
      </c>
      <c r="D160" s="131">
        <v>0</v>
      </c>
      <c r="E160" s="132">
        <v>0</v>
      </c>
      <c r="F160" s="131">
        <v>98803969</v>
      </c>
      <c r="G160" s="131"/>
      <c r="H160" s="131"/>
    </row>
    <row r="161" spans="1:8" x14ac:dyDescent="0.25">
      <c r="A161" s="127" t="s">
        <v>514</v>
      </c>
      <c r="B161" s="128" t="s">
        <v>515</v>
      </c>
      <c r="C161" s="125">
        <v>1315184000</v>
      </c>
      <c r="D161" s="125">
        <v>1299956779</v>
      </c>
      <c r="E161" s="126">
        <v>98.842198430029569</v>
      </c>
      <c r="F161" s="125">
        <v>1526537083</v>
      </c>
      <c r="G161" s="125"/>
      <c r="H161" s="125"/>
    </row>
    <row r="162" spans="1:8" x14ac:dyDescent="0.25">
      <c r="A162" s="129" t="s">
        <v>555</v>
      </c>
      <c r="B162" s="130" t="s">
        <v>556</v>
      </c>
      <c r="C162" s="131">
        <v>812210000</v>
      </c>
      <c r="D162" s="131">
        <v>805573779</v>
      </c>
      <c r="E162" s="132">
        <v>99.182942711860235</v>
      </c>
      <c r="F162" s="131">
        <v>688692585</v>
      </c>
      <c r="G162" s="131"/>
      <c r="H162" s="131"/>
    </row>
    <row r="163" spans="1:8" x14ac:dyDescent="0.25">
      <c r="A163" s="129" t="s">
        <v>516</v>
      </c>
      <c r="B163" s="133" t="s">
        <v>517</v>
      </c>
      <c r="C163" s="131">
        <v>482974000</v>
      </c>
      <c r="D163" s="131">
        <v>482383000</v>
      </c>
      <c r="E163" s="132">
        <v>99.877633164518173</v>
      </c>
      <c r="F163" s="131">
        <v>817844498</v>
      </c>
      <c r="G163" s="131"/>
      <c r="H163" s="131"/>
    </row>
    <row r="164" spans="1:8" x14ac:dyDescent="0.25">
      <c r="A164" s="129" t="s">
        <v>584</v>
      </c>
      <c r="B164" s="133" t="s">
        <v>585</v>
      </c>
      <c r="C164" s="131">
        <v>20000000</v>
      </c>
      <c r="D164" s="131">
        <v>12000000</v>
      </c>
      <c r="E164" s="132">
        <v>60</v>
      </c>
      <c r="F164" s="131">
        <v>20000000</v>
      </c>
      <c r="G164" s="131"/>
      <c r="H164" s="131"/>
    </row>
    <row r="165" spans="1:8" x14ac:dyDescent="0.25">
      <c r="A165" s="127" t="s">
        <v>557</v>
      </c>
      <c r="B165" s="128" t="s">
        <v>558</v>
      </c>
      <c r="C165" s="125">
        <v>1650198500</v>
      </c>
      <c r="D165" s="125">
        <v>1407297541</v>
      </c>
      <c r="E165" s="126">
        <v>85.280500557963165</v>
      </c>
      <c r="F165" s="125">
        <v>2302036695</v>
      </c>
      <c r="G165" s="125"/>
      <c r="H165" s="125"/>
    </row>
    <row r="166" spans="1:8" x14ac:dyDescent="0.25">
      <c r="A166" s="129" t="s">
        <v>559</v>
      </c>
      <c r="B166" s="130" t="s">
        <v>560</v>
      </c>
      <c r="C166" s="131">
        <v>1650198500</v>
      </c>
      <c r="D166" s="131">
        <v>1407297541</v>
      </c>
      <c r="E166" s="132">
        <v>85.280500557963165</v>
      </c>
      <c r="F166" s="131">
        <v>2302036695</v>
      </c>
      <c r="G166" s="131"/>
      <c r="H166" s="131"/>
    </row>
    <row r="167" spans="1:8" ht="21" x14ac:dyDescent="0.25">
      <c r="A167" s="127" t="s">
        <v>561</v>
      </c>
      <c r="B167" s="134" t="s">
        <v>562</v>
      </c>
      <c r="C167" s="125">
        <v>23000000</v>
      </c>
      <c r="D167" s="125">
        <v>23000000</v>
      </c>
      <c r="E167" s="126">
        <v>100</v>
      </c>
      <c r="F167" s="125">
        <v>1474870076</v>
      </c>
      <c r="G167" s="125"/>
      <c r="H167" s="125"/>
    </row>
    <row r="168" spans="1:8" x14ac:dyDescent="0.25">
      <c r="A168" s="129" t="s">
        <v>563</v>
      </c>
      <c r="B168" s="133" t="s">
        <v>564</v>
      </c>
      <c r="C168" s="131">
        <v>23000000</v>
      </c>
      <c r="D168" s="131">
        <v>23000000</v>
      </c>
      <c r="E168" s="132">
        <v>100</v>
      </c>
      <c r="F168" s="131">
        <v>1474870076</v>
      </c>
      <c r="G168" s="131"/>
      <c r="H168" s="131"/>
    </row>
    <row r="169" spans="1:8" x14ac:dyDescent="0.25">
      <c r="A169" s="127" t="s">
        <v>820</v>
      </c>
      <c r="B169" s="128" t="s">
        <v>821</v>
      </c>
      <c r="C169" s="125">
        <v>15010000000</v>
      </c>
      <c r="D169" s="125">
        <v>14499592548</v>
      </c>
      <c r="E169" s="126">
        <v>96.599550619586935</v>
      </c>
      <c r="F169" s="125">
        <v>3585069444</v>
      </c>
      <c r="G169" s="125"/>
      <c r="H169" s="125"/>
    </row>
    <row r="170" spans="1:8" x14ac:dyDescent="0.25">
      <c r="A170" s="127" t="s">
        <v>822</v>
      </c>
      <c r="B170" s="134" t="s">
        <v>823</v>
      </c>
      <c r="C170" s="125">
        <v>15010000000</v>
      </c>
      <c r="D170" s="125">
        <v>14499592548</v>
      </c>
      <c r="E170" s="126">
        <v>96.599550619586935</v>
      </c>
      <c r="F170" s="125">
        <v>3585069444</v>
      </c>
      <c r="G170" s="125"/>
      <c r="H170" s="125"/>
    </row>
    <row r="171" spans="1:8" x14ac:dyDescent="0.25">
      <c r="A171" s="129" t="s">
        <v>824</v>
      </c>
      <c r="B171" s="133" t="s">
        <v>825</v>
      </c>
      <c r="C171" s="131">
        <v>3586666667</v>
      </c>
      <c r="D171" s="131">
        <v>3300000000</v>
      </c>
      <c r="E171" s="132">
        <v>92.00743493568703</v>
      </c>
      <c r="F171" s="131">
        <v>3585069444</v>
      </c>
      <c r="G171" s="131"/>
      <c r="H171" s="131"/>
    </row>
    <row r="172" spans="1:8" ht="21" x14ac:dyDescent="0.25">
      <c r="A172" s="129" t="s">
        <v>826</v>
      </c>
      <c r="B172" s="133" t="s">
        <v>827</v>
      </c>
      <c r="C172" s="131">
        <v>11423333333</v>
      </c>
      <c r="D172" s="131">
        <v>11199592548</v>
      </c>
      <c r="E172" s="132">
        <v>98.041370425971436</v>
      </c>
      <c r="F172" s="131">
        <v>0</v>
      </c>
      <c r="G172" s="131"/>
      <c r="H172" s="131"/>
    </row>
    <row r="173" spans="1:8" x14ac:dyDescent="0.25">
      <c r="A173" s="127" t="s">
        <v>565</v>
      </c>
      <c r="B173" s="128" t="s">
        <v>566</v>
      </c>
      <c r="C173" s="125">
        <v>5000000000</v>
      </c>
      <c r="D173" s="125">
        <v>0</v>
      </c>
      <c r="E173" s="126">
        <v>0</v>
      </c>
      <c r="F173" s="125">
        <v>2927132690</v>
      </c>
      <c r="G173" s="125"/>
      <c r="H173" s="125"/>
    </row>
    <row r="174" spans="1:8" x14ac:dyDescent="0.25">
      <c r="A174" s="127" t="s">
        <v>828</v>
      </c>
      <c r="B174" s="134" t="s">
        <v>829</v>
      </c>
      <c r="C174" s="125">
        <v>5000000000</v>
      </c>
      <c r="D174" s="125">
        <v>0</v>
      </c>
      <c r="E174" s="126">
        <v>0</v>
      </c>
      <c r="F174" s="125">
        <v>0</v>
      </c>
      <c r="G174" s="125"/>
      <c r="H174" s="125"/>
    </row>
    <row r="175" spans="1:8" x14ac:dyDescent="0.25">
      <c r="A175" s="129" t="s">
        <v>830</v>
      </c>
      <c r="B175" s="133" t="s">
        <v>831</v>
      </c>
      <c r="C175" s="131">
        <v>5000000000</v>
      </c>
      <c r="D175" s="131">
        <v>0</v>
      </c>
      <c r="E175" s="132">
        <v>0</v>
      </c>
      <c r="F175" s="131">
        <v>0</v>
      </c>
      <c r="G175" s="131"/>
      <c r="H175" s="131"/>
    </row>
    <row r="176" spans="1:8" ht="21" x14ac:dyDescent="0.25">
      <c r="A176" s="127" t="s">
        <v>567</v>
      </c>
      <c r="B176" s="134" t="s">
        <v>568</v>
      </c>
      <c r="C176" s="125">
        <v>0</v>
      </c>
      <c r="D176" s="125">
        <v>0</v>
      </c>
      <c r="E176" s="126">
        <v>0</v>
      </c>
      <c r="F176" s="125">
        <v>2927132690</v>
      </c>
      <c r="G176" s="125"/>
      <c r="H176" s="125"/>
    </row>
    <row r="177" spans="1:8" ht="21" x14ac:dyDescent="0.25">
      <c r="A177" s="129" t="s">
        <v>569</v>
      </c>
      <c r="B177" s="133" t="s">
        <v>570</v>
      </c>
      <c r="C177" s="131">
        <v>0</v>
      </c>
      <c r="D177" s="131">
        <v>0</v>
      </c>
      <c r="E177" s="132">
        <v>0</v>
      </c>
      <c r="F177" s="131">
        <v>2927132690</v>
      </c>
      <c r="G177" s="131"/>
      <c r="H177" s="131"/>
    </row>
    <row r="178" spans="1:8" x14ac:dyDescent="0.25">
      <c r="A178" s="127" t="s">
        <v>518</v>
      </c>
      <c r="B178" s="128" t="s">
        <v>519</v>
      </c>
      <c r="C178" s="125">
        <v>4646174636</v>
      </c>
      <c r="D178" s="125">
        <v>4554657220</v>
      </c>
      <c r="E178" s="126">
        <v>98.030263105245879</v>
      </c>
      <c r="F178" s="125">
        <v>4124474535</v>
      </c>
      <c r="G178" s="125"/>
      <c r="H178" s="125"/>
    </row>
    <row r="179" spans="1:8" x14ac:dyDescent="0.25">
      <c r="A179" s="127" t="s">
        <v>586</v>
      </c>
      <c r="B179" s="128" t="s">
        <v>587</v>
      </c>
      <c r="C179" s="125">
        <v>2164000000</v>
      </c>
      <c r="D179" s="125">
        <v>2116016000</v>
      </c>
      <c r="E179" s="126">
        <v>97.782624768946391</v>
      </c>
      <c r="F179" s="125">
        <v>740890000</v>
      </c>
      <c r="G179" s="125"/>
      <c r="H179" s="125"/>
    </row>
    <row r="180" spans="1:8" x14ac:dyDescent="0.25">
      <c r="A180" s="127" t="s">
        <v>588</v>
      </c>
      <c r="B180" s="128" t="s">
        <v>587</v>
      </c>
      <c r="C180" s="125">
        <v>2164000000</v>
      </c>
      <c r="D180" s="125">
        <v>2116016000</v>
      </c>
      <c r="E180" s="126">
        <v>97.782624768946391</v>
      </c>
      <c r="F180" s="125">
        <v>740890000</v>
      </c>
      <c r="G180" s="125"/>
      <c r="H180" s="125"/>
    </row>
    <row r="181" spans="1:8" x14ac:dyDescent="0.25">
      <c r="A181" s="129" t="s">
        <v>832</v>
      </c>
      <c r="B181" s="130" t="s">
        <v>833</v>
      </c>
      <c r="C181" s="131">
        <v>2164000000</v>
      </c>
      <c r="D181" s="131">
        <v>2116016000</v>
      </c>
      <c r="E181" s="132">
        <v>97.782624768946391</v>
      </c>
      <c r="F181" s="131">
        <v>740890000</v>
      </c>
      <c r="G181" s="131"/>
      <c r="H181" s="131"/>
    </row>
    <row r="182" spans="1:8" x14ac:dyDescent="0.25">
      <c r="A182" s="127" t="s">
        <v>520</v>
      </c>
      <c r="B182" s="128" t="s">
        <v>521</v>
      </c>
      <c r="C182" s="125">
        <v>2463131476</v>
      </c>
      <c r="D182" s="125">
        <v>2419641220</v>
      </c>
      <c r="E182" s="126">
        <v>98.234351011151631</v>
      </c>
      <c r="F182" s="125">
        <v>2616848535</v>
      </c>
      <c r="G182" s="125"/>
      <c r="H182" s="125"/>
    </row>
    <row r="183" spans="1:8" x14ac:dyDescent="0.25">
      <c r="A183" s="127" t="s">
        <v>589</v>
      </c>
      <c r="B183" s="128" t="s">
        <v>590</v>
      </c>
      <c r="C183" s="125">
        <v>5891750</v>
      </c>
      <c r="D183" s="125">
        <v>5800000</v>
      </c>
      <c r="E183" s="126">
        <v>98.442737726481937</v>
      </c>
      <c r="F183" s="125">
        <v>16650000</v>
      </c>
      <c r="G183" s="125"/>
      <c r="H183" s="125"/>
    </row>
    <row r="184" spans="1:8" x14ac:dyDescent="0.25">
      <c r="A184" s="129" t="s">
        <v>591</v>
      </c>
      <c r="B184" s="130" t="s">
        <v>592</v>
      </c>
      <c r="C184" s="131">
        <v>5891750</v>
      </c>
      <c r="D184" s="131">
        <v>5800000</v>
      </c>
      <c r="E184" s="132">
        <v>98.442737726481937</v>
      </c>
      <c r="F184" s="131">
        <v>16650000</v>
      </c>
      <c r="G184" s="131"/>
      <c r="H184" s="131"/>
    </row>
    <row r="185" spans="1:8" x14ac:dyDescent="0.25">
      <c r="A185" s="127" t="s">
        <v>593</v>
      </c>
      <c r="B185" s="128" t="s">
        <v>594</v>
      </c>
      <c r="C185" s="125">
        <v>667300000</v>
      </c>
      <c r="D185" s="125">
        <v>645680000</v>
      </c>
      <c r="E185" s="126">
        <v>96.760077925970322</v>
      </c>
      <c r="F185" s="125">
        <v>21386244</v>
      </c>
      <c r="G185" s="125"/>
      <c r="H185" s="125"/>
    </row>
    <row r="186" spans="1:8" x14ac:dyDescent="0.25">
      <c r="A186" s="129" t="s">
        <v>595</v>
      </c>
      <c r="B186" s="133" t="s">
        <v>596</v>
      </c>
      <c r="C186" s="131">
        <v>667300000</v>
      </c>
      <c r="D186" s="131">
        <v>645680000</v>
      </c>
      <c r="E186" s="132">
        <v>96.760077925970322</v>
      </c>
      <c r="F186" s="131">
        <v>21386244</v>
      </c>
      <c r="G186" s="131"/>
      <c r="H186" s="131"/>
    </row>
    <row r="187" spans="1:8" x14ac:dyDescent="0.25">
      <c r="A187" s="127" t="s">
        <v>522</v>
      </c>
      <c r="B187" s="134" t="s">
        <v>523</v>
      </c>
      <c r="C187" s="125">
        <v>1529869726</v>
      </c>
      <c r="D187" s="125">
        <v>1516641220</v>
      </c>
      <c r="E187" s="126">
        <v>99.135318140153856</v>
      </c>
      <c r="F187" s="125">
        <v>2065173091</v>
      </c>
      <c r="G187" s="125"/>
      <c r="H187" s="125"/>
    </row>
    <row r="188" spans="1:8" x14ac:dyDescent="0.25">
      <c r="A188" s="129" t="s">
        <v>524</v>
      </c>
      <c r="B188" s="130" t="s">
        <v>525</v>
      </c>
      <c r="C188" s="131">
        <v>536432106</v>
      </c>
      <c r="D188" s="131">
        <v>526725000</v>
      </c>
      <c r="E188" s="132">
        <v>98.190431577188264</v>
      </c>
      <c r="F188" s="131">
        <v>206884591</v>
      </c>
      <c r="G188" s="131"/>
      <c r="H188" s="131"/>
    </row>
    <row r="189" spans="1:8" x14ac:dyDescent="0.25">
      <c r="A189" s="129" t="s">
        <v>571</v>
      </c>
      <c r="B189" s="130" t="s">
        <v>572</v>
      </c>
      <c r="C189" s="131">
        <v>993437620</v>
      </c>
      <c r="D189" s="131">
        <v>989916220</v>
      </c>
      <c r="E189" s="132">
        <v>99.645533858482224</v>
      </c>
      <c r="F189" s="131">
        <v>1858288500</v>
      </c>
      <c r="G189" s="131"/>
      <c r="H189" s="131"/>
    </row>
    <row r="190" spans="1:8" x14ac:dyDescent="0.25">
      <c r="A190" s="127" t="s">
        <v>526</v>
      </c>
      <c r="B190" s="134" t="s">
        <v>527</v>
      </c>
      <c r="C190" s="125">
        <v>0</v>
      </c>
      <c r="D190" s="125">
        <v>0</v>
      </c>
      <c r="E190" s="126">
        <v>0</v>
      </c>
      <c r="F190" s="125">
        <v>5000000</v>
      </c>
      <c r="G190" s="125"/>
      <c r="H190" s="125"/>
    </row>
    <row r="191" spans="1:8" x14ac:dyDescent="0.25">
      <c r="A191" s="129" t="s">
        <v>528</v>
      </c>
      <c r="B191" s="130" t="s">
        <v>529</v>
      </c>
      <c r="C191" s="131">
        <v>0</v>
      </c>
      <c r="D191" s="131">
        <v>0</v>
      </c>
      <c r="E191" s="132">
        <v>0</v>
      </c>
      <c r="F191" s="131">
        <v>5000000</v>
      </c>
      <c r="G191" s="131"/>
      <c r="H191" s="131"/>
    </row>
    <row r="192" spans="1:8" x14ac:dyDescent="0.25">
      <c r="A192" s="127" t="s">
        <v>530</v>
      </c>
      <c r="B192" s="128" t="s">
        <v>531</v>
      </c>
      <c r="C192" s="125">
        <v>260070000</v>
      </c>
      <c r="D192" s="125">
        <v>251520000</v>
      </c>
      <c r="E192" s="126">
        <v>96.712423578267391</v>
      </c>
      <c r="F192" s="125">
        <v>508639200</v>
      </c>
      <c r="G192" s="125"/>
      <c r="H192" s="125"/>
    </row>
    <row r="193" spans="1:8" x14ac:dyDescent="0.25">
      <c r="A193" s="129" t="s">
        <v>532</v>
      </c>
      <c r="B193" s="130" t="s">
        <v>533</v>
      </c>
      <c r="C193" s="131">
        <v>221445000</v>
      </c>
      <c r="D193" s="131">
        <v>212895000</v>
      </c>
      <c r="E193" s="132">
        <v>96.138996138996134</v>
      </c>
      <c r="F193" s="131">
        <v>428996700</v>
      </c>
      <c r="G193" s="131"/>
      <c r="H193" s="131"/>
    </row>
    <row r="194" spans="1:8" x14ac:dyDescent="0.25">
      <c r="A194" s="129" t="s">
        <v>534</v>
      </c>
      <c r="B194" s="130" t="s">
        <v>535</v>
      </c>
      <c r="C194" s="131">
        <v>38625000</v>
      </c>
      <c r="D194" s="131">
        <v>38625000</v>
      </c>
      <c r="E194" s="132">
        <v>100</v>
      </c>
      <c r="F194" s="131">
        <v>79642500</v>
      </c>
      <c r="G194" s="131"/>
      <c r="H194" s="131"/>
    </row>
    <row r="195" spans="1:8" x14ac:dyDescent="0.25">
      <c r="A195" s="127" t="s">
        <v>536</v>
      </c>
      <c r="B195" s="128" t="s">
        <v>537</v>
      </c>
      <c r="C195" s="125">
        <v>19043160</v>
      </c>
      <c r="D195" s="125">
        <v>19000000</v>
      </c>
      <c r="E195" s="126">
        <v>99.773356942860318</v>
      </c>
      <c r="F195" s="125">
        <v>766736000</v>
      </c>
      <c r="G195" s="125"/>
      <c r="H195" s="125"/>
    </row>
    <row r="196" spans="1:8" x14ac:dyDescent="0.25">
      <c r="A196" s="127" t="s">
        <v>538</v>
      </c>
      <c r="B196" s="128" t="s">
        <v>539</v>
      </c>
      <c r="C196" s="125">
        <v>19043160</v>
      </c>
      <c r="D196" s="125">
        <v>19000000</v>
      </c>
      <c r="E196" s="126">
        <v>99.773356942860318</v>
      </c>
      <c r="F196" s="125">
        <v>574736000</v>
      </c>
      <c r="G196" s="125"/>
      <c r="H196" s="125"/>
    </row>
    <row r="197" spans="1:8" x14ac:dyDescent="0.25">
      <c r="A197" s="129" t="s">
        <v>540</v>
      </c>
      <c r="B197" s="133" t="s">
        <v>541</v>
      </c>
      <c r="C197" s="131">
        <v>19043160</v>
      </c>
      <c r="D197" s="131">
        <v>19000000</v>
      </c>
      <c r="E197" s="132">
        <v>99.773356942860318</v>
      </c>
      <c r="F197" s="131">
        <v>574736000</v>
      </c>
      <c r="G197" s="131"/>
      <c r="H197" s="131"/>
    </row>
    <row r="198" spans="1:8" x14ac:dyDescent="0.25">
      <c r="A198" s="127" t="s">
        <v>597</v>
      </c>
      <c r="B198" s="134" t="s">
        <v>598</v>
      </c>
      <c r="C198" s="125">
        <v>0</v>
      </c>
      <c r="D198" s="125">
        <v>0</v>
      </c>
      <c r="E198" s="126">
        <v>0</v>
      </c>
      <c r="F198" s="125">
        <v>192000000</v>
      </c>
      <c r="G198" s="125"/>
      <c r="H198" s="125"/>
    </row>
    <row r="199" spans="1:8" x14ac:dyDescent="0.25">
      <c r="A199" s="129" t="s">
        <v>599</v>
      </c>
      <c r="B199" s="130" t="s">
        <v>600</v>
      </c>
      <c r="C199" s="131">
        <v>0</v>
      </c>
      <c r="D199" s="131">
        <v>0</v>
      </c>
      <c r="E199" s="132">
        <v>0</v>
      </c>
      <c r="F199" s="131">
        <v>192000000</v>
      </c>
      <c r="G199" s="131"/>
      <c r="H199" s="131"/>
    </row>
    <row r="200" spans="1:8" x14ac:dyDescent="0.25">
      <c r="A200" s="127" t="s">
        <v>834</v>
      </c>
      <c r="B200" s="128" t="s">
        <v>835</v>
      </c>
      <c r="C200" s="125">
        <v>4850000000</v>
      </c>
      <c r="D200" s="125">
        <v>1192195650</v>
      </c>
      <c r="E200" s="126">
        <v>24.581353608247422</v>
      </c>
      <c r="F200" s="125">
        <v>2170949768</v>
      </c>
      <c r="G200" s="125"/>
      <c r="H200" s="125"/>
    </row>
    <row r="201" spans="1:8" x14ac:dyDescent="0.25">
      <c r="A201" s="127" t="s">
        <v>836</v>
      </c>
      <c r="B201" s="128" t="s">
        <v>835</v>
      </c>
      <c r="C201" s="125">
        <v>4850000000</v>
      </c>
      <c r="D201" s="125">
        <v>1192195650</v>
      </c>
      <c r="E201" s="126">
        <v>24.581353608247422</v>
      </c>
      <c r="F201" s="125">
        <v>2170949768</v>
      </c>
      <c r="G201" s="125"/>
      <c r="H201" s="125"/>
    </row>
    <row r="202" spans="1:8" x14ac:dyDescent="0.25">
      <c r="A202" s="127" t="s">
        <v>837</v>
      </c>
      <c r="B202" s="128" t="s">
        <v>835</v>
      </c>
      <c r="C202" s="125">
        <v>4850000000</v>
      </c>
      <c r="D202" s="125">
        <v>1192195650</v>
      </c>
      <c r="E202" s="126">
        <v>24.581353608247422</v>
      </c>
      <c r="F202" s="125">
        <v>2170949768</v>
      </c>
      <c r="G202" s="125"/>
      <c r="H202" s="125"/>
    </row>
    <row r="203" spans="1:8" x14ac:dyDescent="0.25">
      <c r="A203" s="129" t="s">
        <v>838</v>
      </c>
      <c r="B203" s="130" t="s">
        <v>835</v>
      </c>
      <c r="C203" s="131">
        <v>4850000000</v>
      </c>
      <c r="D203" s="131">
        <v>1192195650</v>
      </c>
      <c r="E203" s="132">
        <v>24.581353608247422</v>
      </c>
      <c r="F203" s="131">
        <v>2170949768</v>
      </c>
      <c r="G203" s="131"/>
      <c r="H203" s="131"/>
    </row>
    <row r="204" spans="1:8" x14ac:dyDescent="0.25">
      <c r="A204" s="127" t="s">
        <v>839</v>
      </c>
      <c r="B204" s="128" t="s">
        <v>840</v>
      </c>
      <c r="C204" s="125">
        <v>515791671422</v>
      </c>
      <c r="D204" s="125">
        <v>495460849205</v>
      </c>
      <c r="E204" s="126">
        <v>96.058326773491828</v>
      </c>
      <c r="F204" s="125">
        <v>488013096388</v>
      </c>
      <c r="G204" s="125"/>
      <c r="H204" s="125"/>
    </row>
    <row r="205" spans="1:8" x14ac:dyDescent="0.25">
      <c r="A205" s="127" t="s">
        <v>841</v>
      </c>
      <c r="B205" s="128" t="s">
        <v>842</v>
      </c>
      <c r="C205" s="125">
        <v>9079300399</v>
      </c>
      <c r="D205" s="125">
        <v>4989184400</v>
      </c>
      <c r="E205" s="126">
        <v>54.951198668892069</v>
      </c>
      <c r="F205" s="125">
        <v>4705889000</v>
      </c>
      <c r="G205" s="125"/>
      <c r="H205" s="125"/>
    </row>
    <row r="206" spans="1:8" ht="21" x14ac:dyDescent="0.25">
      <c r="A206" s="127" t="s">
        <v>843</v>
      </c>
      <c r="B206" s="134" t="s">
        <v>844</v>
      </c>
      <c r="C206" s="125">
        <v>7930400399</v>
      </c>
      <c r="D206" s="125">
        <v>3675590700</v>
      </c>
      <c r="E206" s="126">
        <v>46.348109995347528</v>
      </c>
      <c r="F206" s="125">
        <v>3826231000</v>
      </c>
      <c r="G206" s="125"/>
      <c r="H206" s="125"/>
    </row>
    <row r="207" spans="1:8" x14ac:dyDescent="0.25">
      <c r="A207" s="129" t="s">
        <v>845</v>
      </c>
      <c r="B207" s="133" t="s">
        <v>846</v>
      </c>
      <c r="C207" s="131">
        <v>7930400399</v>
      </c>
      <c r="D207" s="131">
        <v>3675590700</v>
      </c>
      <c r="E207" s="132">
        <v>46.348109995347528</v>
      </c>
      <c r="F207" s="131">
        <v>3826231000</v>
      </c>
      <c r="G207" s="131"/>
      <c r="H207" s="131"/>
    </row>
    <row r="208" spans="1:8" x14ac:dyDescent="0.25">
      <c r="A208" s="127" t="s">
        <v>847</v>
      </c>
      <c r="B208" s="134" t="s">
        <v>848</v>
      </c>
      <c r="C208" s="125">
        <v>1148900000</v>
      </c>
      <c r="D208" s="125">
        <v>1313593700</v>
      </c>
      <c r="E208" s="126">
        <v>114.33490295064844</v>
      </c>
      <c r="F208" s="125">
        <v>879658000</v>
      </c>
      <c r="G208" s="125"/>
      <c r="H208" s="125"/>
    </row>
    <row r="209" spans="1:8" x14ac:dyDescent="0.25">
      <c r="A209" s="129" t="s">
        <v>849</v>
      </c>
      <c r="B209" s="133" t="s">
        <v>848</v>
      </c>
      <c r="C209" s="131">
        <v>1148900000</v>
      </c>
      <c r="D209" s="131">
        <v>1313593700</v>
      </c>
      <c r="E209" s="132">
        <v>114.33490295064844</v>
      </c>
      <c r="F209" s="131">
        <v>879658000</v>
      </c>
      <c r="G209" s="131"/>
      <c r="H209" s="131"/>
    </row>
    <row r="210" spans="1:8" x14ac:dyDescent="0.25">
      <c r="A210" s="127" t="s">
        <v>850</v>
      </c>
      <c r="B210" s="128" t="s">
        <v>851</v>
      </c>
      <c r="C210" s="125">
        <v>506712371023</v>
      </c>
      <c r="D210" s="125">
        <v>490471664805</v>
      </c>
      <c r="E210" s="126">
        <v>96.794886577327546</v>
      </c>
      <c r="F210" s="125">
        <v>483307207388</v>
      </c>
      <c r="G210" s="125"/>
      <c r="H210" s="125"/>
    </row>
    <row r="211" spans="1:8" x14ac:dyDescent="0.25">
      <c r="A211" s="127" t="s">
        <v>852</v>
      </c>
      <c r="B211" s="134" t="s">
        <v>853</v>
      </c>
      <c r="C211" s="125">
        <v>0</v>
      </c>
      <c r="D211" s="125">
        <v>0</v>
      </c>
      <c r="E211" s="126">
        <v>0</v>
      </c>
      <c r="F211" s="125">
        <v>150000000</v>
      </c>
      <c r="G211" s="125"/>
      <c r="H211" s="125"/>
    </row>
    <row r="212" spans="1:8" x14ac:dyDescent="0.25">
      <c r="A212" s="129" t="s">
        <v>854</v>
      </c>
      <c r="B212" s="133" t="s">
        <v>855</v>
      </c>
      <c r="C212" s="131">
        <v>0</v>
      </c>
      <c r="D212" s="131">
        <v>0</v>
      </c>
      <c r="E212" s="132">
        <v>0</v>
      </c>
      <c r="F212" s="131">
        <v>150000000</v>
      </c>
      <c r="G212" s="131"/>
      <c r="H212" s="131"/>
    </row>
    <row r="213" spans="1:8" x14ac:dyDescent="0.25">
      <c r="A213" s="127" t="s">
        <v>856</v>
      </c>
      <c r="B213" s="134" t="s">
        <v>857</v>
      </c>
      <c r="C213" s="125">
        <v>506712371023</v>
      </c>
      <c r="D213" s="125">
        <v>490471664805</v>
      </c>
      <c r="E213" s="126">
        <v>96.794886577327546</v>
      </c>
      <c r="F213" s="125">
        <v>483157207388</v>
      </c>
      <c r="G213" s="125"/>
      <c r="H213" s="125"/>
    </row>
    <row r="214" spans="1:8" x14ac:dyDescent="0.25">
      <c r="A214" s="129" t="s">
        <v>858</v>
      </c>
      <c r="B214" s="133" t="s">
        <v>859</v>
      </c>
      <c r="C214" s="131">
        <v>0</v>
      </c>
      <c r="D214" s="131">
        <v>0</v>
      </c>
      <c r="E214" s="132">
        <v>0</v>
      </c>
      <c r="F214" s="131">
        <v>404201262438</v>
      </c>
      <c r="G214" s="131"/>
      <c r="H214" s="131"/>
    </row>
    <row r="215" spans="1:8" x14ac:dyDescent="0.25">
      <c r="A215" s="129" t="s">
        <v>860</v>
      </c>
      <c r="B215" s="133" t="s">
        <v>861</v>
      </c>
      <c r="C215" s="131">
        <v>506712371023</v>
      </c>
      <c r="D215" s="131">
        <v>490471664805</v>
      </c>
      <c r="E215" s="132">
        <v>96.794886577327546</v>
      </c>
      <c r="F215" s="131">
        <v>78955944950</v>
      </c>
      <c r="G215" s="131"/>
      <c r="H215" s="131"/>
    </row>
    <row r="216" spans="1:8" x14ac:dyDescent="0.25">
      <c r="A216" s="129"/>
      <c r="B216" s="128" t="s">
        <v>542</v>
      </c>
      <c r="C216" s="125">
        <v>2013163603853</v>
      </c>
      <c r="D216" s="125">
        <v>1986152132358</v>
      </c>
      <c r="E216" s="126">
        <v>98.658257508565001</v>
      </c>
      <c r="F216" s="125">
        <v>1932786204957.7</v>
      </c>
      <c r="G216" s="131"/>
      <c r="H216" s="131"/>
    </row>
    <row r="217" spans="1:8" x14ac:dyDescent="0.25">
      <c r="A217" s="123" t="s">
        <v>862</v>
      </c>
      <c r="B217" s="124" t="s">
        <v>863</v>
      </c>
      <c r="C217" s="125">
        <v>232883470047</v>
      </c>
      <c r="D217" s="125">
        <v>42930831586.839996</v>
      </c>
      <c r="E217" s="126">
        <v>18.434469212510361</v>
      </c>
      <c r="F217" s="125">
        <v>162576677412.14001</v>
      </c>
      <c r="G217" s="125"/>
      <c r="H217" s="125"/>
    </row>
    <row r="218" spans="1:8" x14ac:dyDescent="0.25">
      <c r="A218" s="127" t="s">
        <v>864</v>
      </c>
      <c r="B218" s="128" t="s">
        <v>865</v>
      </c>
      <c r="C218" s="125">
        <v>288944635047</v>
      </c>
      <c r="D218" s="125">
        <v>97714635046.839996</v>
      </c>
      <c r="E218" s="126">
        <v>33.817771017255829</v>
      </c>
      <c r="F218" s="125">
        <v>254351997270.14001</v>
      </c>
      <c r="G218" s="125"/>
      <c r="H218" s="125"/>
    </row>
    <row r="219" spans="1:8" x14ac:dyDescent="0.25">
      <c r="A219" s="127" t="s">
        <v>866</v>
      </c>
      <c r="B219" s="134" t="s">
        <v>867</v>
      </c>
      <c r="C219" s="125">
        <v>47714635047</v>
      </c>
      <c r="D219" s="125">
        <v>47714635046.839996</v>
      </c>
      <c r="E219" s="126">
        <v>99.999999999664666</v>
      </c>
      <c r="F219" s="125">
        <v>45499419291.139999</v>
      </c>
      <c r="G219" s="125"/>
      <c r="H219" s="125"/>
    </row>
    <row r="220" spans="1:8" x14ac:dyDescent="0.25">
      <c r="A220" s="127" t="s">
        <v>868</v>
      </c>
      <c r="B220" s="134" t="s">
        <v>869</v>
      </c>
      <c r="C220" s="125">
        <v>0</v>
      </c>
      <c r="D220" s="125">
        <v>0</v>
      </c>
      <c r="E220" s="126">
        <v>0</v>
      </c>
      <c r="F220" s="125">
        <v>778123256.94000006</v>
      </c>
      <c r="G220" s="125"/>
      <c r="H220" s="125"/>
    </row>
    <row r="221" spans="1:8" x14ac:dyDescent="0.25">
      <c r="A221" s="129" t="s">
        <v>870</v>
      </c>
      <c r="B221" s="133" t="s">
        <v>871</v>
      </c>
      <c r="C221" s="131">
        <v>0</v>
      </c>
      <c r="D221" s="131">
        <v>0</v>
      </c>
      <c r="E221" s="132">
        <v>0</v>
      </c>
      <c r="F221" s="131">
        <v>778123256.94000006</v>
      </c>
      <c r="G221" s="131"/>
      <c r="H221" s="131"/>
    </row>
    <row r="222" spans="1:8" ht="21" x14ac:dyDescent="0.25">
      <c r="A222" s="127" t="s">
        <v>872</v>
      </c>
      <c r="B222" s="134" t="s">
        <v>873</v>
      </c>
      <c r="C222" s="125">
        <v>39701462353</v>
      </c>
      <c r="D222" s="125">
        <v>39701462352.839996</v>
      </c>
      <c r="E222" s="126">
        <v>99.99999999959698</v>
      </c>
      <c r="F222" s="125">
        <v>0</v>
      </c>
      <c r="G222" s="125"/>
      <c r="H222" s="125"/>
    </row>
    <row r="223" spans="1:8" x14ac:dyDescent="0.25">
      <c r="A223" s="129" t="s">
        <v>874</v>
      </c>
      <c r="B223" s="133" t="s">
        <v>875</v>
      </c>
      <c r="C223" s="131">
        <v>39701462353</v>
      </c>
      <c r="D223" s="131">
        <v>39701462352.839996</v>
      </c>
      <c r="E223" s="132">
        <v>99.99999999959698</v>
      </c>
      <c r="F223" s="131">
        <v>0</v>
      </c>
      <c r="G223" s="131"/>
      <c r="H223" s="131"/>
    </row>
    <row r="224" spans="1:8" x14ac:dyDescent="0.25">
      <c r="A224" s="127" t="s">
        <v>876</v>
      </c>
      <c r="B224" s="128" t="s">
        <v>877</v>
      </c>
      <c r="C224" s="125">
        <v>8013172694</v>
      </c>
      <c r="D224" s="125">
        <v>8013172694</v>
      </c>
      <c r="E224" s="126">
        <v>100</v>
      </c>
      <c r="F224" s="125">
        <v>44721296034.199997</v>
      </c>
      <c r="G224" s="125"/>
      <c r="H224" s="125"/>
    </row>
    <row r="225" spans="1:8" x14ac:dyDescent="0.25">
      <c r="A225" s="129" t="s">
        <v>878</v>
      </c>
      <c r="B225" s="130" t="s">
        <v>879</v>
      </c>
      <c r="C225" s="131">
        <v>7751510018</v>
      </c>
      <c r="D225" s="131">
        <v>7751510018</v>
      </c>
      <c r="E225" s="132">
        <v>100</v>
      </c>
      <c r="F225" s="131">
        <v>43799036143</v>
      </c>
      <c r="G225" s="131"/>
      <c r="H225" s="131"/>
    </row>
    <row r="226" spans="1:8" x14ac:dyDescent="0.25">
      <c r="A226" s="129" t="s">
        <v>880</v>
      </c>
      <c r="B226" s="130" t="s">
        <v>881</v>
      </c>
      <c r="C226" s="131">
        <v>261662676</v>
      </c>
      <c r="D226" s="131">
        <v>261662676</v>
      </c>
      <c r="E226" s="132">
        <v>100</v>
      </c>
      <c r="F226" s="131">
        <v>922259891.20000005</v>
      </c>
      <c r="G226" s="131"/>
      <c r="H226" s="131"/>
    </row>
    <row r="227" spans="1:8" x14ac:dyDescent="0.25">
      <c r="A227" s="127" t="s">
        <v>882</v>
      </c>
      <c r="B227" s="128" t="s">
        <v>883</v>
      </c>
      <c r="C227" s="125">
        <v>241230000000</v>
      </c>
      <c r="D227" s="125">
        <v>50000000000</v>
      </c>
      <c r="E227" s="126">
        <v>20.727106910417444</v>
      </c>
      <c r="F227" s="125">
        <v>208852577979</v>
      </c>
      <c r="G227" s="125"/>
      <c r="H227" s="125"/>
    </row>
    <row r="228" spans="1:8" x14ac:dyDescent="0.25">
      <c r="A228" s="127" t="s">
        <v>884</v>
      </c>
      <c r="B228" s="134" t="s">
        <v>885</v>
      </c>
      <c r="C228" s="125">
        <v>241230000000</v>
      </c>
      <c r="D228" s="125">
        <v>50000000000</v>
      </c>
      <c r="E228" s="126">
        <v>20.727106910417444</v>
      </c>
      <c r="F228" s="125">
        <v>208852577979</v>
      </c>
      <c r="G228" s="125"/>
      <c r="H228" s="125"/>
    </row>
    <row r="229" spans="1:8" x14ac:dyDescent="0.25">
      <c r="A229" s="129" t="s">
        <v>886</v>
      </c>
      <c r="B229" s="133" t="s">
        <v>887</v>
      </c>
      <c r="C229" s="131">
        <v>50000000000</v>
      </c>
      <c r="D229" s="131">
        <v>50000000000</v>
      </c>
      <c r="E229" s="132">
        <v>100</v>
      </c>
      <c r="F229" s="131">
        <v>75000000000</v>
      </c>
      <c r="G229" s="131"/>
      <c r="H229" s="131"/>
    </row>
    <row r="230" spans="1:8" x14ac:dyDescent="0.25">
      <c r="A230" s="129" t="s">
        <v>888</v>
      </c>
      <c r="B230" s="133" t="s">
        <v>889</v>
      </c>
      <c r="C230" s="131">
        <v>191230000000</v>
      </c>
      <c r="D230" s="131">
        <v>0</v>
      </c>
      <c r="E230" s="132">
        <v>0</v>
      </c>
      <c r="F230" s="131">
        <v>133852577979</v>
      </c>
      <c r="G230" s="131"/>
      <c r="H230" s="131"/>
    </row>
    <row r="231" spans="1:8" x14ac:dyDescent="0.25">
      <c r="A231" s="127" t="s">
        <v>890</v>
      </c>
      <c r="B231" s="128" t="s">
        <v>891</v>
      </c>
      <c r="C231" s="125">
        <v>56061165000</v>
      </c>
      <c r="D231" s="125">
        <v>54783803460</v>
      </c>
      <c r="E231" s="126">
        <v>97.721485916320162</v>
      </c>
      <c r="F231" s="125">
        <v>91775319858</v>
      </c>
      <c r="G231" s="125"/>
      <c r="H231" s="125"/>
    </row>
    <row r="232" spans="1:8" x14ac:dyDescent="0.25">
      <c r="A232" s="127" t="s">
        <v>892</v>
      </c>
      <c r="B232" s="128" t="s">
        <v>893</v>
      </c>
      <c r="C232" s="125">
        <v>5000000000</v>
      </c>
      <c r="D232" s="125">
        <v>3950000000</v>
      </c>
      <c r="E232" s="126">
        <v>79</v>
      </c>
      <c r="F232" s="125">
        <v>15569868200</v>
      </c>
      <c r="G232" s="125"/>
      <c r="H232" s="125"/>
    </row>
    <row r="233" spans="1:8" x14ac:dyDescent="0.25">
      <c r="A233" s="127" t="s">
        <v>894</v>
      </c>
      <c r="B233" s="134" t="s">
        <v>895</v>
      </c>
      <c r="C233" s="125">
        <v>5000000000</v>
      </c>
      <c r="D233" s="125">
        <v>3950000000</v>
      </c>
      <c r="E233" s="126">
        <v>79</v>
      </c>
      <c r="F233" s="125">
        <v>15569868200</v>
      </c>
      <c r="G233" s="125"/>
      <c r="H233" s="125"/>
    </row>
    <row r="234" spans="1:8" x14ac:dyDescent="0.25">
      <c r="A234" s="129" t="s">
        <v>896</v>
      </c>
      <c r="B234" s="130" t="s">
        <v>897</v>
      </c>
      <c r="C234" s="131">
        <v>5000000000</v>
      </c>
      <c r="D234" s="131">
        <v>3950000000</v>
      </c>
      <c r="E234" s="132">
        <v>79</v>
      </c>
      <c r="F234" s="131">
        <v>15569868200</v>
      </c>
      <c r="G234" s="131"/>
      <c r="H234" s="131"/>
    </row>
    <row r="235" spans="1:8" x14ac:dyDescent="0.25">
      <c r="A235" s="127" t="s">
        <v>898</v>
      </c>
      <c r="B235" s="134" t="s">
        <v>899</v>
      </c>
      <c r="C235" s="125">
        <v>51061165000</v>
      </c>
      <c r="D235" s="125">
        <v>50833803460</v>
      </c>
      <c r="E235" s="126">
        <v>99.554727080747185</v>
      </c>
      <c r="F235" s="125">
        <v>76205451658</v>
      </c>
      <c r="G235" s="125"/>
      <c r="H235" s="125"/>
    </row>
    <row r="236" spans="1:8" x14ac:dyDescent="0.25">
      <c r="A236" s="127" t="s">
        <v>900</v>
      </c>
      <c r="B236" s="134" t="s">
        <v>901</v>
      </c>
      <c r="C236" s="125">
        <v>51061165000</v>
      </c>
      <c r="D236" s="125">
        <v>50833803460</v>
      </c>
      <c r="E236" s="126">
        <v>99.554727080747185</v>
      </c>
      <c r="F236" s="125">
        <v>76205451658</v>
      </c>
      <c r="G236" s="125"/>
      <c r="H236" s="125"/>
    </row>
    <row r="237" spans="1:8" x14ac:dyDescent="0.25">
      <c r="A237" s="129" t="s">
        <v>902</v>
      </c>
      <c r="B237" s="133" t="s">
        <v>903</v>
      </c>
      <c r="C237" s="131">
        <v>581165000</v>
      </c>
      <c r="D237" s="131">
        <v>489639336</v>
      </c>
      <c r="E237" s="132">
        <v>84.251346175354669</v>
      </c>
      <c r="F237" s="131">
        <v>467066400</v>
      </c>
      <c r="G237" s="131"/>
      <c r="H237" s="131"/>
    </row>
    <row r="238" spans="1:8" x14ac:dyDescent="0.25">
      <c r="A238" s="129" t="s">
        <v>904</v>
      </c>
      <c r="B238" s="133" t="s">
        <v>905</v>
      </c>
      <c r="C238" s="131">
        <v>50130000000</v>
      </c>
      <c r="D238" s="131">
        <v>50130000000</v>
      </c>
      <c r="E238" s="132">
        <v>100</v>
      </c>
      <c r="F238" s="131">
        <v>75300000000</v>
      </c>
      <c r="G238" s="131"/>
      <c r="H238" s="131"/>
    </row>
    <row r="239" spans="1:8" x14ac:dyDescent="0.25">
      <c r="A239" s="129" t="s">
        <v>906</v>
      </c>
      <c r="B239" s="133" t="s">
        <v>907</v>
      </c>
      <c r="C239" s="131">
        <v>350000000</v>
      </c>
      <c r="D239" s="131">
        <v>214164124</v>
      </c>
      <c r="E239" s="132">
        <v>61.189749714285718</v>
      </c>
      <c r="F239" s="131">
        <v>438385258</v>
      </c>
      <c r="G239" s="131"/>
      <c r="H239" s="131"/>
    </row>
    <row r="240" spans="1:8" x14ac:dyDescent="0.25">
      <c r="B240" s="128" t="s">
        <v>908</v>
      </c>
      <c r="C240" s="125">
        <v>232883470047</v>
      </c>
      <c r="D240" s="125">
        <v>42930831586.839996</v>
      </c>
      <c r="E240" s="126">
        <v>18.434469212510361</v>
      </c>
      <c r="F240" s="125">
        <v>162576677412.14001</v>
      </c>
    </row>
    <row r="241" spans="2:6" x14ac:dyDescent="0.25">
      <c r="B241" s="134" t="s">
        <v>909</v>
      </c>
      <c r="C241" s="125">
        <v>2246047073900</v>
      </c>
      <c r="D241" s="125">
        <v>2029082963944.8401</v>
      </c>
      <c r="E241" s="126">
        <v>90.340179755074004</v>
      </c>
      <c r="F241" s="125">
        <v>2095362882369.8401</v>
      </c>
    </row>
    <row r="242" spans="2:6" x14ac:dyDescent="0.25">
      <c r="B242" s="133"/>
    </row>
    <row r="243" spans="2:6" x14ac:dyDescent="0.25">
      <c r="B243" s="133"/>
    </row>
    <row r="244" spans="2:6" x14ac:dyDescent="0.25">
      <c r="B244" s="133"/>
    </row>
    <row r="245" spans="2:6" x14ac:dyDescent="0.25">
      <c r="B245" s="133"/>
    </row>
    <row r="246" spans="2:6" x14ac:dyDescent="0.25">
      <c r="B246" s="133"/>
    </row>
    <row r="247" spans="2:6" x14ac:dyDescent="0.25">
      <c r="B247" s="134"/>
    </row>
    <row r="248" spans="2:6" x14ac:dyDescent="0.25">
      <c r="B248" s="134"/>
    </row>
    <row r="249" spans="2:6" x14ac:dyDescent="0.25">
      <c r="B249" s="134"/>
    </row>
    <row r="250" spans="2:6" x14ac:dyDescent="0.25">
      <c r="B250" s="134"/>
    </row>
    <row r="251" spans="2:6" x14ac:dyDescent="0.25">
      <c r="B251" s="134"/>
    </row>
    <row r="252" spans="2:6" x14ac:dyDescent="0.25">
      <c r="B252" s="133"/>
    </row>
    <row r="253" spans="2:6" x14ac:dyDescent="0.25">
      <c r="B253" s="133"/>
    </row>
    <row r="254" spans="2:6" x14ac:dyDescent="0.25">
      <c r="B254" s="133"/>
    </row>
    <row r="255" spans="2:6" x14ac:dyDescent="0.25">
      <c r="B255" s="134"/>
    </row>
    <row r="256" spans="2:6" x14ac:dyDescent="0.25">
      <c r="B256" s="134"/>
    </row>
    <row r="257" spans="2:2" x14ac:dyDescent="0.25">
      <c r="B257" s="134"/>
    </row>
    <row r="258" spans="2:2" x14ac:dyDescent="0.25">
      <c r="B258" s="133"/>
    </row>
    <row r="259" spans="2:2" x14ac:dyDescent="0.25">
      <c r="B259" s="134"/>
    </row>
    <row r="260" spans="2:2" x14ac:dyDescent="0.25">
      <c r="B260" s="133"/>
    </row>
    <row r="261" spans="2:2" x14ac:dyDescent="0.25">
      <c r="B261" s="133"/>
    </row>
    <row r="262" spans="2:2" x14ac:dyDescent="0.25">
      <c r="B262" s="134"/>
    </row>
    <row r="263" spans="2:2" x14ac:dyDescent="0.25">
      <c r="B263" s="134"/>
    </row>
    <row r="264" spans="2:2" x14ac:dyDescent="0.25">
      <c r="B264" s="133"/>
    </row>
    <row r="265" spans="2:2" x14ac:dyDescent="0.25">
      <c r="B265" s="133"/>
    </row>
    <row r="266" spans="2:2" x14ac:dyDescent="0.25">
      <c r="B266" s="133"/>
    </row>
    <row r="267" spans="2:2" x14ac:dyDescent="0.25">
      <c r="B267" s="133"/>
    </row>
    <row r="268" spans="2:2" x14ac:dyDescent="0.25">
      <c r="B268" s="134"/>
    </row>
    <row r="269" spans="2:2" x14ac:dyDescent="0.25">
      <c r="B269" s="133"/>
    </row>
    <row r="270" spans="2:2" x14ac:dyDescent="0.25">
      <c r="B270" s="133"/>
    </row>
    <row r="271" spans="2:2" x14ac:dyDescent="0.25">
      <c r="B271" s="133"/>
    </row>
    <row r="272" spans="2:2" x14ac:dyDescent="0.25">
      <c r="B272" s="133"/>
    </row>
    <row r="273" spans="2:2" x14ac:dyDescent="0.25">
      <c r="B273" s="133"/>
    </row>
    <row r="274" spans="2:2" x14ac:dyDescent="0.25">
      <c r="B274" s="133"/>
    </row>
    <row r="275" spans="2:2" x14ac:dyDescent="0.25">
      <c r="B275" s="133"/>
    </row>
    <row r="276" spans="2:2" x14ac:dyDescent="0.25">
      <c r="B276" s="133"/>
    </row>
    <row r="277" spans="2:2" x14ac:dyDescent="0.25">
      <c r="B277" s="133"/>
    </row>
    <row r="278" spans="2:2" x14ac:dyDescent="0.25">
      <c r="B278" s="133"/>
    </row>
    <row r="279" spans="2:2" x14ac:dyDescent="0.25">
      <c r="B279" s="133"/>
    </row>
    <row r="280" spans="2:2" x14ac:dyDescent="0.25">
      <c r="B280" s="133"/>
    </row>
    <row r="281" spans="2:2" x14ac:dyDescent="0.25">
      <c r="B281" s="133"/>
    </row>
    <row r="282" spans="2:2" x14ac:dyDescent="0.25">
      <c r="B282" s="133"/>
    </row>
    <row r="283" spans="2:2" x14ac:dyDescent="0.25">
      <c r="B283" s="133"/>
    </row>
    <row r="284" spans="2:2" x14ac:dyDescent="0.25">
      <c r="B284" s="133"/>
    </row>
    <row r="285" spans="2:2" x14ac:dyDescent="0.25">
      <c r="B285" s="133"/>
    </row>
    <row r="286" spans="2:2" x14ac:dyDescent="0.25">
      <c r="B286" s="133"/>
    </row>
    <row r="287" spans="2:2" x14ac:dyDescent="0.25">
      <c r="B287" s="133"/>
    </row>
    <row r="288" spans="2:2" x14ac:dyDescent="0.25">
      <c r="B288" s="133"/>
    </row>
    <row r="289" spans="2:2" x14ac:dyDescent="0.25">
      <c r="B289" s="133"/>
    </row>
    <row r="290" spans="2:2" x14ac:dyDescent="0.25">
      <c r="B290" s="133"/>
    </row>
    <row r="291" spans="2:2" x14ac:dyDescent="0.25">
      <c r="B291" s="133"/>
    </row>
    <row r="292" spans="2:2" x14ac:dyDescent="0.25">
      <c r="B292" s="133"/>
    </row>
    <row r="293" spans="2:2" x14ac:dyDescent="0.25">
      <c r="B293" s="133"/>
    </row>
    <row r="294" spans="2:2" x14ac:dyDescent="0.25">
      <c r="B294" s="133"/>
    </row>
    <row r="295" spans="2:2" x14ac:dyDescent="0.25">
      <c r="B295" s="133"/>
    </row>
    <row r="296" spans="2:2" x14ac:dyDescent="0.25">
      <c r="B296" s="133"/>
    </row>
    <row r="297" spans="2:2" x14ac:dyDescent="0.25">
      <c r="B297" s="133"/>
    </row>
    <row r="298" spans="2:2" x14ac:dyDescent="0.25">
      <c r="B298" s="134"/>
    </row>
    <row r="299" spans="2:2" x14ac:dyDescent="0.25">
      <c r="B299" s="133"/>
    </row>
    <row r="300" spans="2:2" x14ac:dyDescent="0.25">
      <c r="B300" s="134"/>
    </row>
    <row r="301" spans="2:2" x14ac:dyDescent="0.25">
      <c r="B301" s="133"/>
    </row>
    <row r="302" spans="2:2" x14ac:dyDescent="0.25">
      <c r="B302" s="133"/>
    </row>
    <row r="303" spans="2:2" x14ac:dyDescent="0.25">
      <c r="B303" s="133"/>
    </row>
    <row r="304" spans="2:2" x14ac:dyDescent="0.25">
      <c r="B304" s="133"/>
    </row>
    <row r="305" spans="2:2" x14ac:dyDescent="0.25">
      <c r="B305" s="133"/>
    </row>
    <row r="306" spans="2:2" x14ac:dyDescent="0.25">
      <c r="B306" s="134"/>
    </row>
    <row r="307" spans="2:2" x14ac:dyDescent="0.25">
      <c r="B307" s="134"/>
    </row>
    <row r="308" spans="2:2" x14ac:dyDescent="0.25">
      <c r="B308" s="133"/>
    </row>
    <row r="309" spans="2:2" x14ac:dyDescent="0.25">
      <c r="B309" s="133"/>
    </row>
    <row r="310" spans="2:2" x14ac:dyDescent="0.25">
      <c r="B310" s="133"/>
    </row>
    <row r="311" spans="2:2" x14ac:dyDescent="0.25">
      <c r="B311" s="133"/>
    </row>
    <row r="312" spans="2:2" x14ac:dyDescent="0.25">
      <c r="B312" s="133"/>
    </row>
    <row r="313" spans="2:2" x14ac:dyDescent="0.25">
      <c r="B313" s="134"/>
    </row>
    <row r="314" spans="2:2" x14ac:dyDescent="0.25">
      <c r="B314" s="133"/>
    </row>
    <row r="315" spans="2:2" x14ac:dyDescent="0.25">
      <c r="B315" s="134"/>
    </row>
    <row r="316" spans="2:2" x14ac:dyDescent="0.25">
      <c r="B316" s="133"/>
    </row>
    <row r="317" spans="2:2" x14ac:dyDescent="0.25">
      <c r="B317" s="133"/>
    </row>
    <row r="318" spans="2:2" x14ac:dyDescent="0.25">
      <c r="B318" s="133"/>
    </row>
    <row r="319" spans="2:2" x14ac:dyDescent="0.25">
      <c r="B319" s="133"/>
    </row>
    <row r="320" spans="2:2" x14ac:dyDescent="0.25">
      <c r="B320" s="133"/>
    </row>
    <row r="321" spans="2:2" x14ac:dyDescent="0.25">
      <c r="B321" s="133"/>
    </row>
    <row r="322" spans="2:2" x14ac:dyDescent="0.25">
      <c r="B322" s="134"/>
    </row>
    <row r="323" spans="2:2" x14ac:dyDescent="0.25">
      <c r="B323" s="134"/>
    </row>
    <row r="324" spans="2:2" x14ac:dyDescent="0.25">
      <c r="B324" s="133"/>
    </row>
    <row r="325" spans="2:2" x14ac:dyDescent="0.25">
      <c r="B325" s="134"/>
    </row>
    <row r="326" spans="2:2" x14ac:dyDescent="0.25">
      <c r="B326" s="134"/>
    </row>
    <row r="327" spans="2:2" x14ac:dyDescent="0.25">
      <c r="B327" s="133"/>
    </row>
    <row r="328" spans="2:2" x14ac:dyDescent="0.25">
      <c r="B328" s="133"/>
    </row>
    <row r="329" spans="2:2" x14ac:dyDescent="0.25">
      <c r="B329" s="133"/>
    </row>
    <row r="330" spans="2:2" x14ac:dyDescent="0.25">
      <c r="B330" s="133"/>
    </row>
    <row r="331" spans="2:2" x14ac:dyDescent="0.25">
      <c r="B331" s="134"/>
    </row>
    <row r="332" spans="2:2" x14ac:dyDescent="0.25">
      <c r="B332" s="133"/>
    </row>
    <row r="333" spans="2:2" x14ac:dyDescent="0.25">
      <c r="B333" s="134"/>
    </row>
    <row r="334" spans="2:2" x14ac:dyDescent="0.25">
      <c r="B334" s="134"/>
    </row>
    <row r="335" spans="2:2" x14ac:dyDescent="0.25">
      <c r="B335" s="134"/>
    </row>
    <row r="336" spans="2:2" x14ac:dyDescent="0.25">
      <c r="B336" s="133"/>
    </row>
    <row r="337" spans="2:2" x14ac:dyDescent="0.25">
      <c r="B337" s="133"/>
    </row>
    <row r="338" spans="2:2" x14ac:dyDescent="0.25">
      <c r="B338" s="133"/>
    </row>
    <row r="339" spans="2:2" x14ac:dyDescent="0.25">
      <c r="B339" s="133"/>
    </row>
    <row r="340" spans="2:2" x14ac:dyDescent="0.25">
      <c r="B340" s="134"/>
    </row>
    <row r="341" spans="2:2" x14ac:dyDescent="0.25">
      <c r="B341" s="134"/>
    </row>
    <row r="342" spans="2:2" x14ac:dyDescent="0.25">
      <c r="B342" s="133"/>
    </row>
    <row r="343" spans="2:2" x14ac:dyDescent="0.25">
      <c r="B343" s="134"/>
    </row>
    <row r="344" spans="2:2" x14ac:dyDescent="0.25">
      <c r="B344" s="134"/>
    </row>
    <row r="345" spans="2:2" x14ac:dyDescent="0.25">
      <c r="B345" s="134"/>
    </row>
    <row r="346" spans="2:2" x14ac:dyDescent="0.25">
      <c r="B346" s="133"/>
    </row>
    <row r="347" spans="2:2" x14ac:dyDescent="0.25">
      <c r="B347" s="134"/>
    </row>
    <row r="348" spans="2:2" x14ac:dyDescent="0.25">
      <c r="B348" s="134"/>
    </row>
    <row r="349" spans="2:2" x14ac:dyDescent="0.25">
      <c r="B349" s="133"/>
    </row>
    <row r="350" spans="2:2" x14ac:dyDescent="0.25">
      <c r="B350" s="134"/>
    </row>
    <row r="351" spans="2:2" x14ac:dyDescent="0.25">
      <c r="B351" s="133"/>
    </row>
    <row r="352" spans="2:2" x14ac:dyDescent="0.25">
      <c r="B352" s="134"/>
    </row>
    <row r="353" spans="2:8" x14ac:dyDescent="0.25">
      <c r="B353" s="134"/>
    </row>
    <row r="354" spans="2:8" x14ac:dyDescent="0.25">
      <c r="B354" s="133"/>
    </row>
    <row r="355" spans="2:8" x14ac:dyDescent="0.25">
      <c r="B355" s="133"/>
    </row>
    <row r="356" spans="2:8" x14ac:dyDescent="0.25">
      <c r="G356" s="125"/>
      <c r="H356" s="125"/>
    </row>
    <row r="358" spans="2:8" x14ac:dyDescent="0.25">
      <c r="B358" s="134"/>
    </row>
    <row r="359" spans="2:8" x14ac:dyDescent="0.25">
      <c r="B359" s="134"/>
    </row>
    <row r="360" spans="2:8" x14ac:dyDescent="0.25">
      <c r="B360" s="133"/>
    </row>
    <row r="361" spans="2:8" x14ac:dyDescent="0.25">
      <c r="B361" s="134"/>
    </row>
    <row r="362" spans="2:8" x14ac:dyDescent="0.25">
      <c r="B362" s="134"/>
    </row>
    <row r="363" spans="2:8" x14ac:dyDescent="0.25">
      <c r="B363" s="133"/>
    </row>
    <row r="364" spans="2:8" x14ac:dyDescent="0.25">
      <c r="B364" s="134"/>
    </row>
    <row r="365" spans="2:8" x14ac:dyDescent="0.25">
      <c r="B365" s="133"/>
    </row>
    <row r="366" spans="2:8" x14ac:dyDescent="0.25">
      <c r="B366" s="133"/>
    </row>
    <row r="367" spans="2:8" x14ac:dyDescent="0.25">
      <c r="B367" s="134"/>
    </row>
    <row r="368" spans="2:8" x14ac:dyDescent="0.25">
      <c r="B368" s="134"/>
    </row>
    <row r="369" spans="2:8" x14ac:dyDescent="0.25">
      <c r="B369" s="134"/>
    </row>
    <row r="370" spans="2:8" x14ac:dyDescent="0.25">
      <c r="B370" s="133"/>
    </row>
    <row r="371" spans="2:8" x14ac:dyDescent="0.25">
      <c r="B371" s="133"/>
    </row>
    <row r="372" spans="2:8" x14ac:dyDescent="0.25">
      <c r="B372" s="133"/>
    </row>
    <row r="373" spans="2:8" x14ac:dyDescent="0.25">
      <c r="B373" s="133"/>
    </row>
    <row r="374" spans="2:8" x14ac:dyDescent="0.25">
      <c r="B374" s="133"/>
    </row>
    <row r="375" spans="2:8" x14ac:dyDescent="0.25">
      <c r="B375" s="133"/>
    </row>
    <row r="376" spans="2:8" x14ac:dyDescent="0.25">
      <c r="G376" s="125"/>
      <c r="H376" s="125"/>
    </row>
    <row r="377" spans="2:8" x14ac:dyDescent="0.25">
      <c r="G377" s="125"/>
      <c r="H377" s="125"/>
    </row>
    <row r="378" spans="2:8" x14ac:dyDescent="0.25">
      <c r="B378" s="134"/>
    </row>
    <row r="379" spans="2:8" x14ac:dyDescent="0.25">
      <c r="B379" s="134"/>
    </row>
    <row r="382" spans="2:8" x14ac:dyDescent="0.25">
      <c r="D382" s="135"/>
      <c r="E382" s="135"/>
      <c r="F382" s="135"/>
    </row>
    <row r="384" spans="2:8" x14ac:dyDescent="0.25">
      <c r="D384" s="136"/>
      <c r="E384" s="136"/>
      <c r="F384" s="136"/>
    </row>
  </sheetData>
  <mergeCells count="5">
    <mergeCell ref="A2:F3"/>
    <mergeCell ref="A4:F4"/>
    <mergeCell ref="A6:F6"/>
    <mergeCell ref="A7:F7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LO</vt:lpstr>
      <vt:lpstr>LO face</vt:lpstr>
      <vt:lpstr>NERACA</vt:lpstr>
      <vt:lpstr>LPE</vt:lpstr>
      <vt:lpstr>LRA</vt:lpstr>
      <vt:lpstr>LO!Print_Area</vt:lpstr>
      <vt:lpstr>LPE!Print_Area</vt:lpstr>
      <vt:lpstr>NERACA!Print_Area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aklap</dc:creator>
  <cp:lastModifiedBy>user</cp:lastModifiedBy>
  <cp:lastPrinted>2024-03-05T03:40:12Z</cp:lastPrinted>
  <dcterms:created xsi:type="dcterms:W3CDTF">2024-01-19T04:16:05Z</dcterms:created>
  <dcterms:modified xsi:type="dcterms:W3CDTF">2024-03-05T08:13:31Z</dcterms:modified>
</cp:coreProperties>
</file>